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 Koltsova\Dropbox (Alt-Invest)\ROVER\ВШУ\Computer\Записать на компы\"/>
    </mc:Choice>
  </mc:AlternateContent>
  <xr:revisionPtr revIDLastSave="0" documentId="13_ncr:1_{DAD3A6CC-6C76-494C-8223-A4C8512D7817}" xr6:coauthVersionLast="46" xr6:coauthVersionMax="46" xr10:uidLastSave="{00000000-0000-0000-0000-000000000000}"/>
  <bookViews>
    <workbookView xWindow="-120" yWindow="-120" windowWidth="25440" windowHeight="15390" activeTab="2" xr2:uid="{00000000-000D-0000-FFFF-FFFF00000000}"/>
  </bookViews>
  <sheets>
    <sheet name="Пример 1" sheetId="1" r:id="rId1"/>
    <sheet name="Пример 2" sheetId="2" r:id="rId2"/>
    <sheet name="Пример 3" sheetId="4" r:id="rId3"/>
  </sheets>
  <calcPr calcId="191029"/>
</workbook>
</file>

<file path=xl/calcChain.xml><?xml version="1.0" encoding="utf-8"?>
<calcChain xmlns="http://schemas.openxmlformats.org/spreadsheetml/2006/main">
  <c r="C39" i="1" l="1"/>
  <c r="C3" i="1"/>
  <c r="E78" i="4" l="1"/>
  <c r="D78" i="4"/>
  <c r="C68" i="2"/>
  <c r="C51" i="2"/>
  <c r="E28" i="2"/>
  <c r="E25" i="2"/>
  <c r="E23" i="2"/>
  <c r="C45" i="2" s="1"/>
  <c r="C63" i="2" l="1"/>
  <c r="C67" i="2"/>
  <c r="C65" i="2"/>
  <c r="C70" i="2" s="1"/>
  <c r="C49" i="2"/>
  <c r="C47" i="2"/>
  <c r="C50" i="1"/>
  <c r="C48" i="1"/>
  <c r="C50" i="2" l="1"/>
  <c r="C52" i="2" s="1"/>
  <c r="C64" i="1"/>
  <c r="C22" i="1" l="1"/>
  <c r="C26" i="1" s="1"/>
  <c r="C27" i="1" l="1"/>
  <c r="C28" i="1" s="1"/>
  <c r="C46" i="1" l="1"/>
  <c r="C51" i="1" s="1"/>
  <c r="C53" i="1" s="1"/>
  <c r="C62" i="1" s="1"/>
  <c r="C65" i="1" s="1"/>
  <c r="C29" i="1" l="1"/>
  <c r="C69" i="1" s="1"/>
  <c r="C70" i="1" s="1"/>
</calcChain>
</file>

<file path=xl/sharedStrings.xml><?xml version="1.0" encoding="utf-8"?>
<sst xmlns="http://schemas.openxmlformats.org/spreadsheetml/2006/main" count="243" uniqueCount="186">
  <si>
    <t xml:space="preserve">Выручка (нетто) </t>
  </si>
  <si>
    <t>Сырье и материалы</t>
  </si>
  <si>
    <t xml:space="preserve">Оплата производственного персонала </t>
  </si>
  <si>
    <t xml:space="preserve">Амортизация </t>
  </si>
  <si>
    <t xml:space="preserve">Валовая прибыль </t>
  </si>
  <si>
    <t xml:space="preserve">Коммерческие расходы </t>
  </si>
  <si>
    <t xml:space="preserve">Проценты </t>
  </si>
  <si>
    <t xml:space="preserve">Налоги, кроме налога на прибыль </t>
  </si>
  <si>
    <t xml:space="preserve">Прибыль (убыток) от операционной деятельности </t>
  </si>
  <si>
    <t xml:space="preserve">Прибыль до налогообложения </t>
  </si>
  <si>
    <t>Налог на прибыль</t>
  </si>
  <si>
    <t>Чистая прибыль (убыток)</t>
  </si>
  <si>
    <t xml:space="preserve">Поступления от продаж </t>
  </si>
  <si>
    <t>Затраты на материалы и комплектующие</t>
  </si>
  <si>
    <t xml:space="preserve">Зарплата </t>
  </si>
  <si>
    <t xml:space="preserve">Общие затраты </t>
  </si>
  <si>
    <t xml:space="preserve">Налоги </t>
  </si>
  <si>
    <t xml:space="preserve">Выплата процентов по кредитам </t>
  </si>
  <si>
    <t xml:space="preserve">Денежные потоки от операционной деятельности </t>
  </si>
  <si>
    <t xml:space="preserve">Инвестиции в оборудование и прочие активы </t>
  </si>
  <si>
    <t xml:space="preserve">Денежные потоки от инвестиционной деятельности </t>
  </si>
  <si>
    <t xml:space="preserve">Поступления кредитов </t>
  </si>
  <si>
    <t xml:space="preserve">Денежные потоки от финансовой деятельности </t>
  </si>
  <si>
    <t xml:space="preserve">Суммарный денежный поток за период </t>
  </si>
  <si>
    <t>Денежные средства на начало периода</t>
  </si>
  <si>
    <t xml:space="preserve">Денежные средства на конец периода </t>
  </si>
  <si>
    <t>Баланс</t>
  </si>
  <si>
    <t>Денежные средства</t>
  </si>
  <si>
    <t>Материалы и комплектующие</t>
  </si>
  <si>
    <t xml:space="preserve">Суммарные оборотные активы </t>
  </si>
  <si>
    <t xml:space="preserve">Внеоборотные активы </t>
  </si>
  <si>
    <t xml:space="preserve">Суммарные внеоборотные активы </t>
  </si>
  <si>
    <t xml:space="preserve"> = ИТОГО АКТИВОВ </t>
  </si>
  <si>
    <t xml:space="preserve">Долгосрочные обязательства </t>
  </si>
  <si>
    <t>Краткосрочные обязательства</t>
  </si>
  <si>
    <t xml:space="preserve">Нераспределенная прибыль </t>
  </si>
  <si>
    <t xml:space="preserve">Суммарный собственный капитал </t>
  </si>
  <si>
    <t xml:space="preserve"> = ИТОГО ПАССИВОВ </t>
  </si>
  <si>
    <t xml:space="preserve">Таб.  1 Отчет о прибылях и убытках </t>
  </si>
  <si>
    <t>Таб. 2 Отчет о движении денежных средств</t>
  </si>
  <si>
    <t xml:space="preserve">1) На основе исходных данных заполните отчет о прибылях и убытках компании </t>
  </si>
  <si>
    <t>Таб. 3 Баланс</t>
  </si>
  <si>
    <t xml:space="preserve">Задание </t>
  </si>
  <si>
    <t>НДС</t>
  </si>
  <si>
    <t>Налог на имущество</t>
  </si>
  <si>
    <t>EBIT</t>
  </si>
  <si>
    <t>EBITDA</t>
  </si>
  <si>
    <t>NOPLAT</t>
  </si>
  <si>
    <t>ОПУ</t>
  </si>
  <si>
    <t>Выручка (нетто)</t>
  </si>
  <si>
    <t>Оплата производственного персонала</t>
  </si>
  <si>
    <t>Амортизация</t>
  </si>
  <si>
    <t>Валовая прибыль</t>
  </si>
  <si>
    <t>Коммерческие расходы</t>
  </si>
  <si>
    <t>Проценты</t>
  </si>
  <si>
    <t>Налоги, кроме налога на прибыль</t>
  </si>
  <si>
    <t>Прибыль (убыток) от операционной деятельности</t>
  </si>
  <si>
    <t>Прибыль до налогообложения</t>
  </si>
  <si>
    <t xml:space="preserve">Таб. 1 </t>
  </si>
  <si>
    <t>Отчет о прибылях и убытках, тыс.руб.</t>
  </si>
  <si>
    <t xml:space="preserve">Таб. 2 Баланс, тыс.руб. </t>
  </si>
  <si>
    <t>Дебиторская задолженность</t>
  </si>
  <si>
    <t>Суммарные оборотные активы</t>
  </si>
  <si>
    <t>Внеоборотные активы</t>
  </si>
  <si>
    <t>Суммарные внеоборотные активы</t>
  </si>
  <si>
    <t xml:space="preserve"> = ИТОГО АКТИВОВ</t>
  </si>
  <si>
    <t>Долгосрочные обязательства</t>
  </si>
  <si>
    <t>Нераспределенная прибыль</t>
  </si>
  <si>
    <t>Суммарный собственный капитал</t>
  </si>
  <si>
    <t xml:space="preserve"> = ИТОГО ПАССИВОВ</t>
  </si>
  <si>
    <t xml:space="preserve">Таб. 3 Необходимо построить ОДДС </t>
  </si>
  <si>
    <t>Прямой метод</t>
  </si>
  <si>
    <t>Косвенный метод</t>
  </si>
  <si>
    <t>Чистая прибыль</t>
  </si>
  <si>
    <t>Изменение запасов</t>
  </si>
  <si>
    <t xml:space="preserve">Изменение дебиторской задолженности </t>
  </si>
  <si>
    <t xml:space="preserve">Изменение кредиторской задолженности </t>
  </si>
  <si>
    <t>Какой регулярный денежный доход, доступный для реинвестирования и покрытия стоимости капитала может давать в ближайшие годы эта компания?</t>
  </si>
  <si>
    <r>
      <t xml:space="preserve">Какую регулярную прибыль без учета стоимости финансирования </t>
    </r>
    <r>
      <rPr>
        <sz val="11"/>
        <color rgb="FF000000"/>
        <rFont val="Calibri"/>
        <family val="2"/>
        <charset val="204"/>
        <scheme val="minor"/>
      </rPr>
      <t>приносит эта компания?</t>
    </r>
  </si>
  <si>
    <t xml:space="preserve">Рассчитайте показатели: </t>
  </si>
  <si>
    <t>АКТИВ</t>
  </si>
  <si>
    <t>I. ВНЕОБОРОТНЫЕ АКТИВЫ</t>
  </si>
  <si>
    <t>Основные средства</t>
  </si>
  <si>
    <t>Незавершенное строительство</t>
  </si>
  <si>
    <t>Долгосрочные финансовые  вложения</t>
  </si>
  <si>
    <t>ИТОГО по разделу I</t>
  </si>
  <si>
    <t>II. ОБОРОТНЫЕ АКТИВЫ</t>
  </si>
  <si>
    <t>затраты в незавершенном производстве</t>
  </si>
  <si>
    <t>готовая продукция и товары для перепродажи</t>
  </si>
  <si>
    <t>расходы будущих периодов</t>
  </si>
  <si>
    <t>Краткосрочные финансовые вложения</t>
  </si>
  <si>
    <t>ИТОГО по разделу II</t>
  </si>
  <si>
    <t xml:space="preserve">БАЛАНС </t>
  </si>
  <si>
    <t xml:space="preserve">Таб. 2 Отчет о прибылях и убытках, тыс.руб. </t>
  </si>
  <si>
    <t>Таб. 1 Баланс, тыс.руб.</t>
  </si>
  <si>
    <t>ПАССИВ</t>
  </si>
  <si>
    <t>III. КАПИТАЛ И РЕЗЕРВЫ</t>
  </si>
  <si>
    <t xml:space="preserve">Уставный капитал </t>
  </si>
  <si>
    <t xml:space="preserve">Добавочный капитал </t>
  </si>
  <si>
    <t>Нераспределенная  прибыль (непокрытый убыток (-))</t>
  </si>
  <si>
    <t>ИТОГО по разделу III</t>
  </si>
  <si>
    <t>IV. ДОЛГОСРОЧНЫЕ ОБЯЗАТЕЛЬСТВА</t>
  </si>
  <si>
    <t xml:space="preserve">Займы и кредиты </t>
  </si>
  <si>
    <t>ИТОГО по разделу IV</t>
  </si>
  <si>
    <t>V. КРАТКОСРОЧНЫЕ ОБЯЗАТЕЛЬСТВА</t>
  </si>
  <si>
    <t>Кредиторская задолженность: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</si>
  <si>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</si>
  <si>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</si>
  <si>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</si>
  <si>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ИТОГО по разделу V</t>
  </si>
  <si>
    <t>БАЛАНС</t>
  </si>
  <si>
    <t>Наименования позиций (тыс.руб.)</t>
  </si>
  <si>
    <t>Запасы:</t>
  </si>
  <si>
    <t>сырье, материалы</t>
  </si>
  <si>
    <t>Дебиторская задолженность:</t>
  </si>
  <si>
    <t>задолженность перед гос. внебюдж. фондами</t>
  </si>
  <si>
    <t>Доходы и расходы по обычным видам деятельности</t>
  </si>
  <si>
    <t>Выручка (нетто) от продажи товаров, продукции, работ, услуг</t>
  </si>
  <si>
    <t>Себестоимость реализации товаров, продукции, работ, услуг</t>
  </si>
  <si>
    <t>Прибыль (убыток) от продаж</t>
  </si>
  <si>
    <t>Прочие доходы и расходы</t>
  </si>
  <si>
    <t xml:space="preserve">Проценты к уплате </t>
  </si>
  <si>
    <t xml:space="preserve">Прибыль (убыток) до налогообложения </t>
  </si>
  <si>
    <t>Текущий налог на прибыль</t>
  </si>
  <si>
    <t>Чистая прибыль (убыток) отчетного периода</t>
  </si>
  <si>
    <t>Таб. 3 Финансовые показатели</t>
  </si>
  <si>
    <t> Наименования позиций</t>
  </si>
  <si>
    <t>Коэффициент общей ликвидности</t>
  </si>
  <si>
    <t>разы</t>
  </si>
  <si>
    <t>Чистый оборотный капитал (ЧОК)</t>
  </si>
  <si>
    <t>тыс. руб.</t>
  </si>
  <si>
    <t>Коэффициент общей платежеспособности</t>
  </si>
  <si>
    <t xml:space="preserve">Коэффициент автономии </t>
  </si>
  <si>
    <t>%</t>
  </si>
  <si>
    <t>Рентабельность всего капитала</t>
  </si>
  <si>
    <t>Рентабельность собственного капитала</t>
  </si>
  <si>
    <t>Финансовый рычаг</t>
  </si>
  <si>
    <t>Прибыльность всей деятельности</t>
  </si>
  <si>
    <t>Оборачиваемость активов</t>
  </si>
  <si>
    <t>Оборот дебиторской задолженности</t>
  </si>
  <si>
    <t>дни</t>
  </si>
  <si>
    <t>Оборот кредиторской задолженности</t>
  </si>
  <si>
    <t>Оборот запасов материалов</t>
  </si>
  <si>
    <t>"Запас прочности" ( 40% переменных затрат в себестоимости )</t>
  </si>
  <si>
    <t>Прочие доходы</t>
  </si>
  <si>
    <t>Прочие  расходы</t>
  </si>
  <si>
    <t>Ед.изм.</t>
  </si>
  <si>
    <t xml:space="preserve">• приобрела в начале года оборудование стоимостью </t>
  </si>
  <si>
    <t xml:space="preserve"> т.р. (с НДС) со сроком полезного использования</t>
  </si>
  <si>
    <t xml:space="preserve"> лет;</t>
  </si>
  <si>
    <t xml:space="preserve">• произвела и продала продукции на </t>
  </si>
  <si>
    <t xml:space="preserve"> т.р. с учетом НДС;</t>
  </si>
  <si>
    <t xml:space="preserve">• для производства этой продукции закупила сырья на сумму  </t>
  </si>
  <si>
    <t>т.р. (НДС не облагаются),</t>
  </si>
  <si>
    <t xml:space="preserve"> закупки включали создание запаса в размере</t>
  </si>
  <si>
    <t>• для закупки оборудования привлечен кредит в размере</t>
  </si>
  <si>
    <t xml:space="preserve"> годовых, при этом фактическая выплата процентов отсрочена на 1 год;</t>
  </si>
  <si>
    <t xml:space="preserve">т.р.  под </t>
  </si>
  <si>
    <t>• Допущение: все налоги уплачены в том же периоде</t>
  </si>
  <si>
    <t xml:space="preserve">• выплатила сотрудникам зарплату в размере
</t>
  </si>
  <si>
    <t xml:space="preserve">• затратила на организацию продаж </t>
  </si>
  <si>
    <t xml:space="preserve"> т.р. с учетом НДС</t>
  </si>
  <si>
    <t>НДС к выручке</t>
  </si>
  <si>
    <t>НДС к затратам</t>
  </si>
  <si>
    <t>НДС в бюджет</t>
  </si>
  <si>
    <t>Изменение</t>
  </si>
  <si>
    <t>Расчеты для Запаса прочности</t>
  </si>
  <si>
    <t>Маржинальная прибыль</t>
  </si>
  <si>
    <t>Тока безубыточности</t>
  </si>
  <si>
    <t>Запас прочности</t>
  </si>
  <si>
    <t>Постоянные затраты (60% сеебстоимости + ком. Расходы + проценты к уплате)</t>
  </si>
  <si>
    <t>Переменные затраты (40% в себестоимости)</t>
  </si>
  <si>
    <t>в т.ч. амортизация</t>
  </si>
  <si>
    <t>Расчет Чистого цикла</t>
  </si>
  <si>
    <t xml:space="preserve">Затратный цикл </t>
  </si>
  <si>
    <t>ДЗ</t>
  </si>
  <si>
    <t>Запасы</t>
  </si>
  <si>
    <t xml:space="preserve">Кредитный цикл </t>
  </si>
  <si>
    <t>КЗ</t>
  </si>
  <si>
    <t xml:space="preserve">Чистый  цикл </t>
  </si>
  <si>
    <t xml:space="preserve"> т.р., с этой суммы уплачены страховые взносы в размере 30%;</t>
  </si>
  <si>
    <t>Страховые взносы</t>
  </si>
  <si>
    <t xml:space="preserve"> от годового объема (т.е. примерно на 36 дней);</t>
  </si>
  <si>
    <t>В 2020 году компания:</t>
  </si>
  <si>
    <t>2) Как будет выглядеть кэш-фло компании в 2020 году?</t>
  </si>
  <si>
    <t>3) Как будет выглядеть баланс компании на 01.01.2021?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</si>
</sst>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9" fontId="0" fillId="0" borderId="0" xfId="0" applyNumberFormat="1" applyFont="1"/>
    <xf numFmtId="164" fontId="0" fillId="0" borderId="0" xfId="0" applyNumberFormat="1" applyFont="1"/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1" xfId="0" applyFont="1" applyBorder="1" applyAlignment="1">
      <alignment wrapText="1"/>
    </xf>
    <xf numFmtId="0" fontId="10" fillId="0" borderId="0" xfId="0" applyFont="1"/>
    <xf numFmtId="0" fontId="11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indent="3" readingOrder="1"/>
    </xf>
    <xf numFmtId="0" fontId="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wrapText="1" readingOrder="1"/>
    </xf>
    <xf numFmtId="0" fontId="11" fillId="0" borderId="2" xfId="0" applyFont="1" applyBorder="1" applyAlignment="1">
      <alignment horizont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vertical="center" wrapText="1" readingOrder="1"/>
    </xf>
    <xf numFmtId="0" fontId="11" fillId="0" borderId="2" xfId="0" applyFont="1" applyBorder="1" applyAlignment="1">
      <alignment wrapText="1" readingOrder="1"/>
    </xf>
    <xf numFmtId="14" fontId="12" fillId="2" borderId="2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vertical="center" wrapText="1" readingOrder="1"/>
    </xf>
    <xf numFmtId="0" fontId="12" fillId="2" borderId="2" xfId="0" applyFont="1" applyFill="1" applyBorder="1" applyAlignment="1">
      <alignment horizontal="center" vertical="center" wrapText="1" readingOrder="1"/>
    </xf>
    <xf numFmtId="0" fontId="0" fillId="4" borderId="1" xfId="0" applyFont="1" applyFill="1" applyBorder="1"/>
    <xf numFmtId="3" fontId="4" fillId="4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3" fontId="0" fillId="4" borderId="1" xfId="0" applyNumberFormat="1" applyFont="1" applyFill="1" applyBorder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5" borderId="3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5" borderId="0" xfId="0" applyFont="1" applyFill="1" applyBorder="1"/>
    <xf numFmtId="0" fontId="0" fillId="5" borderId="7" xfId="0" applyFont="1" applyFill="1" applyBorder="1"/>
    <xf numFmtId="0" fontId="0" fillId="5" borderId="0" xfId="0" applyFont="1" applyFill="1" applyBorder="1" applyAlignment="1"/>
    <xf numFmtId="0" fontId="0" fillId="5" borderId="8" xfId="0" applyFont="1" applyFill="1" applyBorder="1"/>
    <xf numFmtId="0" fontId="0" fillId="5" borderId="9" xfId="0" applyFont="1" applyFill="1" applyBorder="1" applyAlignment="1"/>
    <xf numFmtId="0" fontId="0" fillId="5" borderId="9" xfId="0" applyFont="1" applyFill="1" applyBorder="1"/>
    <xf numFmtId="0" fontId="0" fillId="5" borderId="10" xfId="0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9" fontId="0" fillId="3" borderId="1" xfId="0" applyNumberFormat="1" applyFont="1" applyFill="1" applyBorder="1"/>
    <xf numFmtId="3" fontId="0" fillId="3" borderId="1" xfId="0" applyNumberFormat="1" applyFont="1" applyFill="1" applyBorder="1" applyAlignment="1"/>
    <xf numFmtId="3" fontId="4" fillId="4" borderId="2" xfId="0" applyNumberFormat="1" applyFont="1" applyFill="1" applyBorder="1" applyAlignment="1">
      <alignment horizontal="right" vertical="center" wrapText="1" indent="1"/>
    </xf>
    <xf numFmtId="4" fontId="4" fillId="4" borderId="2" xfId="0" applyNumberFormat="1" applyFont="1" applyFill="1" applyBorder="1" applyAlignment="1">
      <alignment horizontal="right" vertical="center" wrapText="1" indent="1"/>
    </xf>
    <xf numFmtId="9" fontId="4" fillId="4" borderId="2" xfId="1" applyFont="1" applyFill="1" applyBorder="1" applyAlignment="1">
      <alignment horizontal="right" vertical="center" wrapText="1" indent="1"/>
    </xf>
    <xf numFmtId="164" fontId="4" fillId="4" borderId="2" xfId="1" applyNumberFormat="1" applyFont="1" applyFill="1" applyBorder="1" applyAlignment="1">
      <alignment horizontal="right" vertical="center" wrapText="1" indent="1"/>
    </xf>
    <xf numFmtId="3" fontId="4" fillId="4" borderId="2" xfId="0" applyNumberFormat="1" applyFont="1" applyFill="1" applyBorder="1" applyAlignment="1">
      <alignment horizontal="center" vertical="center" wrapText="1"/>
    </xf>
    <xf numFmtId="9" fontId="4" fillId="4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 indent="2" readingOrder="1"/>
    </xf>
    <xf numFmtId="1" fontId="6" fillId="4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opLeftCell="A65" workbookViewId="0">
      <selection activeCell="C60" sqref="C60"/>
    </sheetView>
  </sheetViews>
  <sheetFormatPr defaultColWidth="8.7109375" defaultRowHeight="15" x14ac:dyDescent="0.25"/>
  <cols>
    <col min="1" max="1" width="14.85546875" style="1" customWidth="1"/>
    <col min="2" max="2" width="30.42578125" style="1" customWidth="1"/>
    <col min="3" max="3" width="11.42578125" style="1" customWidth="1"/>
    <col min="4" max="16384" width="8.7109375" style="1"/>
  </cols>
  <sheetData>
    <row r="1" spans="1:14" x14ac:dyDescent="0.25">
      <c r="A1" s="58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x14ac:dyDescent="0.25">
      <c r="A2" s="61" t="s">
        <v>183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x14ac:dyDescent="0.25">
      <c r="A3" s="61" t="s">
        <v>147</v>
      </c>
      <c r="B3" s="62"/>
      <c r="C3" s="69">
        <f>10000*1.2</f>
        <v>12000</v>
      </c>
      <c r="D3" s="62" t="s">
        <v>148</v>
      </c>
      <c r="E3" s="62"/>
      <c r="F3" s="62"/>
      <c r="G3" s="62"/>
      <c r="H3" s="62"/>
      <c r="I3" s="69">
        <v>5</v>
      </c>
      <c r="J3" s="62" t="s">
        <v>149</v>
      </c>
      <c r="K3" s="62"/>
      <c r="L3" s="62"/>
      <c r="M3" s="62"/>
      <c r="N3" s="63"/>
    </row>
    <row r="4" spans="1:14" x14ac:dyDescent="0.25">
      <c r="A4" s="61" t="s">
        <v>150</v>
      </c>
      <c r="B4" s="62"/>
      <c r="C4" s="70">
        <v>18000</v>
      </c>
      <c r="D4" s="62" t="s">
        <v>151</v>
      </c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61" t="s">
        <v>152</v>
      </c>
      <c r="B5" s="62"/>
      <c r="C5" s="62"/>
      <c r="D5" s="70">
        <v>6000</v>
      </c>
      <c r="E5" s="62" t="s">
        <v>153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x14ac:dyDescent="0.25">
      <c r="A6" s="61" t="s">
        <v>154</v>
      </c>
      <c r="B6" s="62"/>
      <c r="C6" s="71">
        <v>0.1</v>
      </c>
      <c r="D6" s="62" t="s">
        <v>182</v>
      </c>
      <c r="E6" s="62"/>
      <c r="F6" s="62"/>
      <c r="G6" s="62"/>
      <c r="H6" s="62"/>
      <c r="I6" s="62"/>
      <c r="J6" s="62"/>
      <c r="K6" s="62"/>
      <c r="L6" s="62"/>
      <c r="M6" s="62"/>
      <c r="N6" s="63"/>
    </row>
    <row r="7" spans="1:14" x14ac:dyDescent="0.25">
      <c r="A7" s="61" t="s">
        <v>155</v>
      </c>
      <c r="B7" s="62"/>
      <c r="C7" s="62"/>
      <c r="D7" s="70">
        <v>10000</v>
      </c>
      <c r="E7" s="62" t="s">
        <v>157</v>
      </c>
      <c r="F7" s="71">
        <v>0.1</v>
      </c>
      <c r="G7" s="62" t="s">
        <v>156</v>
      </c>
      <c r="H7" s="62"/>
      <c r="I7" s="62"/>
      <c r="J7" s="62"/>
      <c r="K7" s="62"/>
      <c r="L7" s="62"/>
      <c r="M7" s="62"/>
      <c r="N7" s="63"/>
    </row>
    <row r="8" spans="1:14" ht="15.6" customHeight="1" x14ac:dyDescent="0.25">
      <c r="A8" s="61" t="s">
        <v>159</v>
      </c>
      <c r="B8" s="64"/>
      <c r="C8" s="72">
        <v>1000</v>
      </c>
      <c r="D8" s="64" t="s">
        <v>180</v>
      </c>
      <c r="E8" s="64"/>
      <c r="F8" s="64"/>
      <c r="G8" s="64"/>
      <c r="H8" s="64"/>
      <c r="I8" s="64"/>
      <c r="J8" s="64"/>
      <c r="K8" s="62"/>
      <c r="L8" s="62"/>
      <c r="M8" s="62"/>
      <c r="N8" s="63"/>
    </row>
    <row r="9" spans="1:14" ht="15.6" customHeight="1" x14ac:dyDescent="0.25">
      <c r="A9" s="61" t="s">
        <v>160</v>
      </c>
      <c r="B9" s="64"/>
      <c r="C9" s="72">
        <v>1200</v>
      </c>
      <c r="D9" s="64" t="s">
        <v>161</v>
      </c>
      <c r="E9" s="64"/>
      <c r="F9" s="64"/>
      <c r="G9" s="64"/>
      <c r="H9" s="64"/>
      <c r="I9" s="64"/>
      <c r="J9" s="64"/>
      <c r="K9" s="62"/>
      <c r="L9" s="62"/>
      <c r="M9" s="62"/>
      <c r="N9" s="63"/>
    </row>
    <row r="10" spans="1:14" ht="15.6" customHeight="1" thickBot="1" x14ac:dyDescent="0.3">
      <c r="A10" s="65" t="s">
        <v>158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  <c r="L10" s="67"/>
      <c r="M10" s="67"/>
      <c r="N10" s="68"/>
    </row>
    <row r="11" spans="1:14" ht="15.6" customHeight="1" x14ac:dyDescent="0.25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4" ht="15.6" customHeight="1" x14ac:dyDescent="0.25">
      <c r="A12" s="56"/>
      <c r="B12" s="57"/>
      <c r="C12" s="57"/>
      <c r="D12" s="57"/>
      <c r="E12" s="57"/>
      <c r="F12" s="57"/>
      <c r="G12" s="57"/>
      <c r="H12" s="57"/>
      <c r="I12" s="57"/>
      <c r="J12" s="57"/>
    </row>
    <row r="14" spans="1:14" x14ac:dyDescent="0.25">
      <c r="A14" s="10" t="s">
        <v>40</v>
      </c>
      <c r="B14" s="11"/>
      <c r="C14" s="11"/>
    </row>
    <row r="15" spans="1:14" x14ac:dyDescent="0.25">
      <c r="A15" s="12"/>
      <c r="B15" s="11"/>
      <c r="C15" s="11"/>
    </row>
    <row r="16" spans="1:14" x14ac:dyDescent="0.25">
      <c r="A16" s="11" t="s">
        <v>38</v>
      </c>
      <c r="B16" s="11"/>
      <c r="C16" s="11"/>
      <c r="E16" s="2">
        <v>0.2</v>
      </c>
      <c r="F16" s="1" t="s">
        <v>43</v>
      </c>
    </row>
    <row r="17" spans="2:6" ht="18.75" customHeight="1" x14ac:dyDescent="0.25">
      <c r="B17" s="13"/>
      <c r="C17" s="14">
        <v>2020</v>
      </c>
      <c r="E17" s="2">
        <v>0.2</v>
      </c>
      <c r="F17" s="1" t="s">
        <v>10</v>
      </c>
    </row>
    <row r="18" spans="2:6" x14ac:dyDescent="0.25">
      <c r="B18" s="15" t="s">
        <v>0</v>
      </c>
      <c r="C18" s="53"/>
      <c r="E18" s="2">
        <v>0.3</v>
      </c>
      <c r="F18" s="1" t="s">
        <v>181</v>
      </c>
    </row>
    <row r="19" spans="2:6" x14ac:dyDescent="0.25">
      <c r="B19" s="17" t="s">
        <v>1</v>
      </c>
      <c r="C19" s="53"/>
      <c r="E19" s="3">
        <v>2.1999999999999999E-2</v>
      </c>
      <c r="F19" s="1" t="s">
        <v>44</v>
      </c>
    </row>
    <row r="20" spans="2:6" ht="30" x14ac:dyDescent="0.25">
      <c r="B20" s="17" t="s">
        <v>2</v>
      </c>
      <c r="C20" s="53"/>
    </row>
    <row r="21" spans="2:6" x14ac:dyDescent="0.25">
      <c r="B21" s="17" t="s">
        <v>3</v>
      </c>
      <c r="C21" s="53"/>
    </row>
    <row r="22" spans="2:6" x14ac:dyDescent="0.25">
      <c r="B22" s="18" t="s">
        <v>4</v>
      </c>
      <c r="C22" s="16">
        <f>C18-C19-C20-C21</f>
        <v>0</v>
      </c>
      <c r="E22" s="4"/>
    </row>
    <row r="23" spans="2:6" x14ac:dyDescent="0.25">
      <c r="B23" s="17" t="s">
        <v>5</v>
      </c>
      <c r="C23" s="53"/>
    </row>
    <row r="24" spans="2:6" x14ac:dyDescent="0.25">
      <c r="B24" s="17" t="s">
        <v>6</v>
      </c>
      <c r="C24" s="53"/>
    </row>
    <row r="25" spans="2:6" ht="17.45" customHeight="1" x14ac:dyDescent="0.25">
      <c r="B25" s="17" t="s">
        <v>7</v>
      </c>
      <c r="C25" s="53"/>
      <c r="D25" s="5"/>
    </row>
    <row r="26" spans="2:6" ht="28.7" customHeight="1" x14ac:dyDescent="0.25">
      <c r="B26" s="18" t="s">
        <v>8</v>
      </c>
      <c r="C26" s="16">
        <f>C22-C23-C24-C25</f>
        <v>0</v>
      </c>
    </row>
    <row r="27" spans="2:6" x14ac:dyDescent="0.25">
      <c r="B27" s="17" t="s">
        <v>9</v>
      </c>
      <c r="C27" s="16">
        <f>C26</f>
        <v>0</v>
      </c>
    </row>
    <row r="28" spans="2:6" x14ac:dyDescent="0.25">
      <c r="B28" s="17" t="s">
        <v>10</v>
      </c>
      <c r="C28" s="16">
        <f>C27*E17</f>
        <v>0</v>
      </c>
    </row>
    <row r="29" spans="2:6" x14ac:dyDescent="0.25">
      <c r="B29" s="18" t="s">
        <v>11</v>
      </c>
      <c r="C29" s="16">
        <f>C27-C28</f>
        <v>0</v>
      </c>
    </row>
    <row r="30" spans="2:6" x14ac:dyDescent="0.25">
      <c r="B30" s="19"/>
      <c r="C30" s="20"/>
    </row>
    <row r="31" spans="2:6" x14ac:dyDescent="0.25">
      <c r="C31" s="4"/>
    </row>
    <row r="32" spans="2:6" x14ac:dyDescent="0.25">
      <c r="B32" s="6" t="s">
        <v>45</v>
      </c>
      <c r="C32" s="55"/>
    </row>
    <row r="33" spans="1:7" x14ac:dyDescent="0.25">
      <c r="B33" s="6" t="s">
        <v>46</v>
      </c>
      <c r="C33" s="55"/>
    </row>
    <row r="34" spans="1:7" x14ac:dyDescent="0.25">
      <c r="B34" s="7" t="s">
        <v>47</v>
      </c>
      <c r="C34" s="55"/>
    </row>
    <row r="35" spans="1:7" x14ac:dyDescent="0.25">
      <c r="C35" s="4"/>
    </row>
    <row r="36" spans="1:7" x14ac:dyDescent="0.25">
      <c r="A36" s="10" t="s">
        <v>184</v>
      </c>
      <c r="B36" s="11"/>
      <c r="C36" s="11"/>
    </row>
    <row r="37" spans="1:7" x14ac:dyDescent="0.25">
      <c r="A37" s="11"/>
      <c r="B37" s="11"/>
      <c r="C37" s="11"/>
    </row>
    <row r="38" spans="1:7" x14ac:dyDescent="0.25">
      <c r="A38" s="11" t="s">
        <v>39</v>
      </c>
      <c r="B38" s="11"/>
      <c r="C38" s="11"/>
    </row>
    <row r="39" spans="1:7" x14ac:dyDescent="0.25">
      <c r="B39" s="14"/>
      <c r="C39" s="14">
        <f>C17</f>
        <v>2020</v>
      </c>
    </row>
    <row r="40" spans="1:7" x14ac:dyDescent="0.25">
      <c r="B40" s="21" t="s">
        <v>12</v>
      </c>
      <c r="C40" s="53"/>
      <c r="E40" s="4"/>
      <c r="F40" s="4"/>
    </row>
    <row r="41" spans="1:7" ht="30" x14ac:dyDescent="0.25">
      <c r="B41" s="21" t="s">
        <v>13</v>
      </c>
      <c r="C41" s="53"/>
    </row>
    <row r="42" spans="1:7" x14ac:dyDescent="0.25">
      <c r="B42" s="21" t="s">
        <v>14</v>
      </c>
      <c r="C42" s="53"/>
      <c r="E42" s="4" t="s">
        <v>162</v>
      </c>
      <c r="G42" s="53"/>
    </row>
    <row r="43" spans="1:7" x14ac:dyDescent="0.25">
      <c r="B43" s="21" t="s">
        <v>15</v>
      </c>
      <c r="C43" s="53"/>
      <c r="E43" s="1" t="s">
        <v>163</v>
      </c>
      <c r="F43" s="4"/>
      <c r="G43" s="53"/>
    </row>
    <row r="44" spans="1:7" x14ac:dyDescent="0.25">
      <c r="B44" s="21" t="s">
        <v>16</v>
      </c>
      <c r="C44" s="53"/>
      <c r="E44" s="4" t="s">
        <v>164</v>
      </c>
      <c r="G44" s="53"/>
    </row>
    <row r="45" spans="1:7" ht="30" x14ac:dyDescent="0.25">
      <c r="B45" s="21" t="s">
        <v>17</v>
      </c>
      <c r="C45" s="53"/>
    </row>
    <row r="46" spans="1:7" ht="14.45" customHeight="1" x14ac:dyDescent="0.25">
      <c r="B46" s="22" t="s">
        <v>18</v>
      </c>
      <c r="C46" s="23">
        <f>C40+C41+C42+C43+C44</f>
        <v>0</v>
      </c>
      <c r="E46" s="4"/>
      <c r="G46" s="4"/>
    </row>
    <row r="47" spans="1:7" ht="30" x14ac:dyDescent="0.25">
      <c r="B47" s="21" t="s">
        <v>19</v>
      </c>
      <c r="C47" s="53"/>
      <c r="G47" s="4"/>
    </row>
    <row r="48" spans="1:7" ht="15.6" customHeight="1" x14ac:dyDescent="0.25">
      <c r="B48" s="22" t="s">
        <v>20</v>
      </c>
      <c r="C48" s="23">
        <f>C47</f>
        <v>0</v>
      </c>
    </row>
    <row r="49" spans="1:7" x14ac:dyDescent="0.25">
      <c r="B49" s="21" t="s">
        <v>21</v>
      </c>
      <c r="C49" s="53"/>
      <c r="G49" s="4"/>
    </row>
    <row r="50" spans="1:7" ht="30" x14ac:dyDescent="0.25">
      <c r="B50" s="22" t="s">
        <v>22</v>
      </c>
      <c r="C50" s="23">
        <f>C49</f>
        <v>0</v>
      </c>
    </row>
    <row r="51" spans="1:7" ht="30" x14ac:dyDescent="0.25">
      <c r="B51" s="21" t="s">
        <v>23</v>
      </c>
      <c r="C51" s="16">
        <f>C46+C48+C50</f>
        <v>0</v>
      </c>
    </row>
    <row r="52" spans="1:7" ht="30" x14ac:dyDescent="0.25">
      <c r="B52" s="24" t="s">
        <v>24</v>
      </c>
      <c r="C52" s="16">
        <v>0</v>
      </c>
    </row>
    <row r="53" spans="1:7" ht="30" x14ac:dyDescent="0.25">
      <c r="B53" s="25" t="s">
        <v>25</v>
      </c>
      <c r="C53" s="26">
        <f>C51</f>
        <v>0</v>
      </c>
    </row>
    <row r="54" spans="1:7" x14ac:dyDescent="0.25">
      <c r="C54" s="4"/>
    </row>
    <row r="56" spans="1:7" x14ac:dyDescent="0.25">
      <c r="A56" s="10" t="s">
        <v>185</v>
      </c>
      <c r="B56" s="11"/>
      <c r="C56" s="11"/>
    </row>
    <row r="57" spans="1:7" x14ac:dyDescent="0.25">
      <c r="A57" s="11"/>
      <c r="B57" s="11"/>
      <c r="C57" s="11"/>
    </row>
    <row r="58" spans="1:7" x14ac:dyDescent="0.25">
      <c r="A58" s="11" t="s">
        <v>41</v>
      </c>
      <c r="B58" s="11"/>
      <c r="C58" s="11"/>
    </row>
    <row r="59" spans="1:7" ht="15.6" customHeight="1" x14ac:dyDescent="0.25">
      <c r="B59" s="14" t="s">
        <v>26</v>
      </c>
      <c r="C59" s="27">
        <v>44197</v>
      </c>
    </row>
    <row r="60" spans="1:7" x14ac:dyDescent="0.25">
      <c r="B60" s="17" t="s">
        <v>27</v>
      </c>
      <c r="C60" s="53"/>
    </row>
    <row r="61" spans="1:7" x14ac:dyDescent="0.25">
      <c r="B61" s="17" t="s">
        <v>28</v>
      </c>
      <c r="C61" s="54"/>
    </row>
    <row r="62" spans="1:7" ht="30" x14ac:dyDescent="0.25">
      <c r="B62" s="28" t="s">
        <v>29</v>
      </c>
      <c r="C62" s="29">
        <f>C60+C61</f>
        <v>0</v>
      </c>
    </row>
    <row r="63" spans="1:7" x14ac:dyDescent="0.25">
      <c r="B63" s="17" t="s">
        <v>30</v>
      </c>
      <c r="C63" s="80"/>
    </row>
    <row r="64" spans="1:7" ht="30" x14ac:dyDescent="0.25">
      <c r="B64" s="28" t="s">
        <v>31</v>
      </c>
      <c r="C64" s="81">
        <f>C63</f>
        <v>0</v>
      </c>
    </row>
    <row r="65" spans="2:4" x14ac:dyDescent="0.25">
      <c r="B65" s="30" t="s">
        <v>32</v>
      </c>
      <c r="C65" s="31">
        <f>C64+C62</f>
        <v>0</v>
      </c>
    </row>
    <row r="66" spans="2:4" ht="30" x14ac:dyDescent="0.25">
      <c r="B66" s="28" t="s">
        <v>33</v>
      </c>
      <c r="C66" s="54"/>
    </row>
    <row r="67" spans="2:4" ht="30" x14ac:dyDescent="0.25">
      <c r="B67" s="28" t="s">
        <v>34</v>
      </c>
      <c r="C67" s="54"/>
    </row>
    <row r="68" spans="2:4" x14ac:dyDescent="0.25">
      <c r="B68" s="17" t="s">
        <v>35</v>
      </c>
      <c r="C68" s="54"/>
    </row>
    <row r="69" spans="2:4" ht="30" x14ac:dyDescent="0.25">
      <c r="B69" s="28" t="s">
        <v>36</v>
      </c>
      <c r="C69" s="29">
        <f>C68</f>
        <v>0</v>
      </c>
    </row>
    <row r="70" spans="2:4" x14ac:dyDescent="0.25">
      <c r="B70" s="30" t="s">
        <v>37</v>
      </c>
      <c r="C70" s="31">
        <f>C66+C67+C69</f>
        <v>0</v>
      </c>
    </row>
    <row r="75" spans="2:4" x14ac:dyDescent="0.25">
      <c r="D7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76"/>
  <sheetViews>
    <sheetView workbookViewId="0">
      <selection activeCell="H20" sqref="H20"/>
    </sheetView>
  </sheetViews>
  <sheetFormatPr defaultColWidth="8.7109375" defaultRowHeight="15" x14ac:dyDescent="0.25"/>
  <cols>
    <col min="1" max="1" width="7.28515625" style="1" customWidth="1"/>
    <col min="2" max="2" width="47.85546875" style="1" customWidth="1"/>
    <col min="3" max="4" width="10.5703125" style="1" bestFit="1" customWidth="1"/>
    <col min="5" max="16384" width="8.7109375" style="1"/>
  </cols>
  <sheetData>
    <row r="2" spans="1:3" x14ac:dyDescent="0.25">
      <c r="A2" s="1" t="s">
        <v>58</v>
      </c>
      <c r="B2" s="1" t="s">
        <v>59</v>
      </c>
    </row>
    <row r="4" spans="1:3" x14ac:dyDescent="0.25">
      <c r="B4" s="13" t="s">
        <v>48</v>
      </c>
      <c r="C4" s="14">
        <v>2019</v>
      </c>
    </row>
    <row r="5" spans="1:3" x14ac:dyDescent="0.25">
      <c r="B5" s="6" t="s">
        <v>49</v>
      </c>
      <c r="C5" s="6">
        <v>10000</v>
      </c>
    </row>
    <row r="6" spans="1:3" x14ac:dyDescent="0.25">
      <c r="B6" s="6" t="s">
        <v>1</v>
      </c>
      <c r="C6" s="6">
        <v>5000</v>
      </c>
    </row>
    <row r="7" spans="1:3" x14ac:dyDescent="0.25">
      <c r="B7" s="6" t="s">
        <v>50</v>
      </c>
      <c r="C7" s="6">
        <v>2000</v>
      </c>
    </row>
    <row r="8" spans="1:3" x14ac:dyDescent="0.25">
      <c r="B8" s="6" t="s">
        <v>51</v>
      </c>
      <c r="C8" s="6">
        <v>2000</v>
      </c>
    </row>
    <row r="9" spans="1:3" x14ac:dyDescent="0.25">
      <c r="B9" s="8" t="s">
        <v>52</v>
      </c>
      <c r="C9" s="8">
        <v>1000</v>
      </c>
    </row>
    <row r="10" spans="1:3" x14ac:dyDescent="0.25">
      <c r="B10" s="6" t="s">
        <v>53</v>
      </c>
      <c r="C10" s="6">
        <v>0</v>
      </c>
    </row>
    <row r="11" spans="1:3" x14ac:dyDescent="0.25">
      <c r="B11" s="6" t="s">
        <v>54</v>
      </c>
      <c r="C11" s="6">
        <v>1500</v>
      </c>
    </row>
    <row r="12" spans="1:3" x14ac:dyDescent="0.25">
      <c r="B12" s="6" t="s">
        <v>55</v>
      </c>
      <c r="C12" s="6">
        <v>500</v>
      </c>
    </row>
    <row r="13" spans="1:3" x14ac:dyDescent="0.25">
      <c r="B13" s="8" t="s">
        <v>56</v>
      </c>
      <c r="C13" s="8">
        <v>-1000</v>
      </c>
    </row>
    <row r="14" spans="1:3" x14ac:dyDescent="0.25">
      <c r="B14" s="6" t="s">
        <v>57</v>
      </c>
      <c r="C14" s="6">
        <v>-1000</v>
      </c>
    </row>
    <row r="15" spans="1:3" x14ac:dyDescent="0.25">
      <c r="B15" s="6" t="s">
        <v>10</v>
      </c>
      <c r="C15" s="6">
        <v>0</v>
      </c>
    </row>
    <row r="16" spans="1:3" x14ac:dyDescent="0.25">
      <c r="B16" s="8" t="s">
        <v>11</v>
      </c>
      <c r="C16" s="8">
        <v>-1000</v>
      </c>
    </row>
    <row r="19" spans="1:5" x14ac:dyDescent="0.25">
      <c r="A19" s="1" t="s">
        <v>60</v>
      </c>
    </row>
    <row r="21" spans="1:5" x14ac:dyDescent="0.25">
      <c r="B21" s="13" t="s">
        <v>26</v>
      </c>
      <c r="C21" s="27">
        <v>43466</v>
      </c>
      <c r="D21" s="27">
        <v>43830</v>
      </c>
      <c r="E21" s="1" t="s">
        <v>165</v>
      </c>
    </row>
    <row r="22" spans="1:5" x14ac:dyDescent="0.25">
      <c r="B22" s="6" t="s">
        <v>27</v>
      </c>
      <c r="C22" s="32">
        <v>500</v>
      </c>
      <c r="D22" s="32">
        <v>500</v>
      </c>
    </row>
    <row r="23" spans="1:5" x14ac:dyDescent="0.25">
      <c r="B23" s="6" t="s">
        <v>61</v>
      </c>
      <c r="C23" s="32">
        <v>1000</v>
      </c>
      <c r="D23" s="32">
        <v>3000</v>
      </c>
      <c r="E23" s="1">
        <f>D23-C23</f>
        <v>2000</v>
      </c>
    </row>
    <row r="24" spans="1:5" x14ac:dyDescent="0.25">
      <c r="B24" s="9" t="s">
        <v>62</v>
      </c>
      <c r="C24" s="33">
        <v>1500</v>
      </c>
      <c r="D24" s="33">
        <v>3500</v>
      </c>
    </row>
    <row r="25" spans="1:5" x14ac:dyDescent="0.25">
      <c r="B25" s="6" t="s">
        <v>63</v>
      </c>
      <c r="C25" s="32">
        <v>20000</v>
      </c>
      <c r="D25" s="32">
        <v>25000</v>
      </c>
      <c r="E25" s="1">
        <f>D25-C25</f>
        <v>5000</v>
      </c>
    </row>
    <row r="26" spans="1:5" x14ac:dyDescent="0.25">
      <c r="B26" s="9" t="s">
        <v>64</v>
      </c>
      <c r="C26" s="33">
        <v>20000</v>
      </c>
      <c r="D26" s="33">
        <v>25000</v>
      </c>
    </row>
    <row r="27" spans="1:5" x14ac:dyDescent="0.25">
      <c r="B27" s="30" t="s">
        <v>65</v>
      </c>
      <c r="C27" s="34">
        <v>21500</v>
      </c>
      <c r="D27" s="34">
        <v>28500</v>
      </c>
    </row>
    <row r="28" spans="1:5" x14ac:dyDescent="0.25">
      <c r="B28" s="6" t="s">
        <v>66</v>
      </c>
      <c r="C28" s="32">
        <v>10000</v>
      </c>
      <c r="D28" s="32">
        <v>18000</v>
      </c>
      <c r="E28" s="1">
        <f>D28-C28</f>
        <v>8000</v>
      </c>
    </row>
    <row r="29" spans="1:5" x14ac:dyDescent="0.25">
      <c r="B29" s="6" t="s">
        <v>67</v>
      </c>
      <c r="C29" s="32">
        <v>11500</v>
      </c>
      <c r="D29" s="32">
        <v>10500</v>
      </c>
    </row>
    <row r="30" spans="1:5" x14ac:dyDescent="0.25">
      <c r="B30" s="9" t="s">
        <v>68</v>
      </c>
      <c r="C30" s="33">
        <v>11500</v>
      </c>
      <c r="D30" s="33">
        <v>10500</v>
      </c>
    </row>
    <row r="31" spans="1:5" x14ac:dyDescent="0.25">
      <c r="B31" s="30" t="s">
        <v>69</v>
      </c>
      <c r="C31" s="34">
        <v>21500</v>
      </c>
      <c r="D31" s="34">
        <v>28500</v>
      </c>
    </row>
    <row r="34" spans="1:3" x14ac:dyDescent="0.25">
      <c r="A34" s="1" t="s">
        <v>70</v>
      </c>
    </row>
    <row r="36" spans="1:3" x14ac:dyDescent="0.25">
      <c r="B36" s="35" t="s">
        <v>71</v>
      </c>
    </row>
    <row r="37" spans="1:3" x14ac:dyDescent="0.25">
      <c r="B37" s="35"/>
    </row>
    <row r="38" spans="1:3" x14ac:dyDescent="0.25">
      <c r="B38" s="14"/>
      <c r="C38" s="14">
        <v>2019</v>
      </c>
    </row>
    <row r="39" spans="1:3" x14ac:dyDescent="0.25">
      <c r="B39" s="21" t="s">
        <v>12</v>
      </c>
      <c r="C39" s="53"/>
    </row>
    <row r="40" spans="1:3" x14ac:dyDescent="0.25">
      <c r="B40" s="21" t="s">
        <v>13</v>
      </c>
      <c r="C40" s="53"/>
    </row>
    <row r="41" spans="1:3" x14ac:dyDescent="0.25">
      <c r="B41" s="21" t="s">
        <v>14</v>
      </c>
      <c r="C41" s="53"/>
    </row>
    <row r="42" spans="1:3" x14ac:dyDescent="0.25">
      <c r="B42" s="21" t="s">
        <v>15</v>
      </c>
      <c r="C42" s="53"/>
    </row>
    <row r="43" spans="1:3" x14ac:dyDescent="0.25">
      <c r="B43" s="21" t="s">
        <v>16</v>
      </c>
      <c r="C43" s="53"/>
    </row>
    <row r="44" spans="1:3" x14ac:dyDescent="0.25">
      <c r="B44" s="21" t="s">
        <v>17</v>
      </c>
      <c r="C44" s="53"/>
    </row>
    <row r="45" spans="1:3" ht="15.6" customHeight="1" x14ac:dyDescent="0.25">
      <c r="B45" s="22" t="s">
        <v>18</v>
      </c>
      <c r="C45" s="23">
        <f>C39+C40+C41+C42+C43+C44</f>
        <v>0</v>
      </c>
    </row>
    <row r="46" spans="1:3" x14ac:dyDescent="0.25">
      <c r="B46" s="21" t="s">
        <v>19</v>
      </c>
      <c r="C46" s="53"/>
    </row>
    <row r="47" spans="1:3" ht="14.45" customHeight="1" x14ac:dyDescent="0.25">
      <c r="B47" s="22" t="s">
        <v>20</v>
      </c>
      <c r="C47" s="23">
        <f>C46</f>
        <v>0</v>
      </c>
    </row>
    <row r="48" spans="1:3" x14ac:dyDescent="0.25">
      <c r="B48" s="21" t="s">
        <v>21</v>
      </c>
      <c r="C48" s="53"/>
    </row>
    <row r="49" spans="2:3" x14ac:dyDescent="0.25">
      <c r="B49" s="22" t="s">
        <v>22</v>
      </c>
      <c r="C49" s="23">
        <f>C48</f>
        <v>0</v>
      </c>
    </row>
    <row r="50" spans="2:3" x14ac:dyDescent="0.25">
      <c r="B50" s="21" t="s">
        <v>23</v>
      </c>
      <c r="C50" s="16">
        <f>C45+C47+C49</f>
        <v>0</v>
      </c>
    </row>
    <row r="51" spans="2:3" x14ac:dyDescent="0.25">
      <c r="B51" s="24" t="s">
        <v>24</v>
      </c>
      <c r="C51" s="16">
        <f>C22</f>
        <v>500</v>
      </c>
    </row>
    <row r="52" spans="2:3" x14ac:dyDescent="0.25">
      <c r="B52" s="25" t="s">
        <v>25</v>
      </c>
      <c r="C52" s="26">
        <f>C50+C51</f>
        <v>500</v>
      </c>
    </row>
    <row r="55" spans="2:3" x14ac:dyDescent="0.25">
      <c r="B55" s="35" t="s">
        <v>72</v>
      </c>
    </row>
    <row r="57" spans="2:3" x14ac:dyDescent="0.25">
      <c r="B57" s="14"/>
      <c r="C57" s="14">
        <v>2019</v>
      </c>
    </row>
    <row r="58" spans="2:3" x14ac:dyDescent="0.25">
      <c r="B58" s="21" t="s">
        <v>73</v>
      </c>
      <c r="C58" s="53"/>
    </row>
    <row r="59" spans="2:3" x14ac:dyDescent="0.25">
      <c r="B59" s="21" t="s">
        <v>51</v>
      </c>
      <c r="C59" s="53"/>
    </row>
    <row r="60" spans="2:3" x14ac:dyDescent="0.25">
      <c r="B60" s="21" t="s">
        <v>74</v>
      </c>
      <c r="C60" s="53"/>
    </row>
    <row r="61" spans="2:3" x14ac:dyDescent="0.25">
      <c r="B61" s="21" t="s">
        <v>75</v>
      </c>
      <c r="C61" s="53"/>
    </row>
    <row r="62" spans="2:3" x14ac:dyDescent="0.25">
      <c r="B62" s="21" t="s">
        <v>76</v>
      </c>
      <c r="C62" s="53"/>
    </row>
    <row r="63" spans="2:3" ht="30" x14ac:dyDescent="0.25">
      <c r="B63" s="22" t="s">
        <v>18</v>
      </c>
      <c r="C63" s="23">
        <f>C58+C59+C60+C61+C62</f>
        <v>0</v>
      </c>
    </row>
    <row r="64" spans="2:3" x14ac:dyDescent="0.25">
      <c r="B64" s="21" t="s">
        <v>19</v>
      </c>
      <c r="C64" s="53"/>
    </row>
    <row r="65" spans="2:4" ht="30" x14ac:dyDescent="0.25">
      <c r="B65" s="22" t="s">
        <v>20</v>
      </c>
      <c r="C65" s="23">
        <f>C64</f>
        <v>0</v>
      </c>
    </row>
    <row r="66" spans="2:4" x14ac:dyDescent="0.25">
      <c r="B66" s="21" t="s">
        <v>21</v>
      </c>
      <c r="C66" s="53"/>
    </row>
    <row r="67" spans="2:4" x14ac:dyDescent="0.25">
      <c r="B67" s="22" t="s">
        <v>22</v>
      </c>
      <c r="C67" s="23">
        <f>C66</f>
        <v>0</v>
      </c>
    </row>
    <row r="68" spans="2:4" x14ac:dyDescent="0.25">
      <c r="B68" s="21" t="s">
        <v>23</v>
      </c>
      <c r="C68" s="16">
        <f>C22</f>
        <v>500</v>
      </c>
    </row>
    <row r="69" spans="2:4" x14ac:dyDescent="0.25">
      <c r="B69" s="24" t="s">
        <v>24</v>
      </c>
      <c r="C69" s="16">
        <v>0</v>
      </c>
    </row>
    <row r="70" spans="2:4" x14ac:dyDescent="0.25">
      <c r="B70" s="25" t="s">
        <v>25</v>
      </c>
      <c r="C70" s="26">
        <f>C68+C69</f>
        <v>500</v>
      </c>
    </row>
    <row r="73" spans="2:4" x14ac:dyDescent="0.25">
      <c r="B73" s="1" t="s">
        <v>79</v>
      </c>
    </row>
    <row r="75" spans="2:4" ht="60" x14ac:dyDescent="0.25">
      <c r="B75" s="36" t="s">
        <v>77</v>
      </c>
      <c r="C75" s="52"/>
      <c r="D75" s="1" t="s">
        <v>46</v>
      </c>
    </row>
    <row r="76" spans="2:4" ht="30" x14ac:dyDescent="0.25">
      <c r="B76" s="36" t="s">
        <v>78</v>
      </c>
      <c r="C76" s="52"/>
      <c r="D76" s="1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1"/>
  <sheetViews>
    <sheetView tabSelected="1" workbookViewId="0">
      <selection activeCell="E80" sqref="E80"/>
    </sheetView>
  </sheetViews>
  <sheetFormatPr defaultRowHeight="15" x14ac:dyDescent="0.25"/>
  <cols>
    <col min="2" max="2" width="39.140625" customWidth="1"/>
    <col min="3" max="3" width="9.85546875" bestFit="1" customWidth="1"/>
    <col min="4" max="4" width="13.7109375" bestFit="1" customWidth="1"/>
    <col min="5" max="5" width="12.42578125" bestFit="1" customWidth="1"/>
  </cols>
  <sheetData>
    <row r="1" spans="1:5" x14ac:dyDescent="0.25">
      <c r="A1" s="37" t="s">
        <v>94</v>
      </c>
    </row>
    <row r="2" spans="1:5" ht="15.75" thickBot="1" x14ac:dyDescent="0.3">
      <c r="B2" s="40" t="s">
        <v>80</v>
      </c>
    </row>
    <row r="3" spans="1:5" ht="15.75" thickBot="1" x14ac:dyDescent="0.3">
      <c r="B3" s="14" t="s">
        <v>111</v>
      </c>
      <c r="C3" s="48"/>
      <c r="D3" s="48">
        <v>41640</v>
      </c>
      <c r="E3" s="48">
        <v>42005</v>
      </c>
    </row>
    <row r="4" spans="1:5" ht="15.75" thickBot="1" x14ac:dyDescent="0.3">
      <c r="B4" s="46" t="s">
        <v>81</v>
      </c>
      <c r="C4" s="39"/>
      <c r="D4" s="39"/>
      <c r="E4" s="39"/>
    </row>
    <row r="5" spans="1:5" ht="15.75" thickBot="1" x14ac:dyDescent="0.3">
      <c r="B5" s="46" t="s">
        <v>82</v>
      </c>
      <c r="C5" s="38"/>
      <c r="D5" s="38">
        <v>75800</v>
      </c>
      <c r="E5" s="38">
        <v>74800</v>
      </c>
    </row>
    <row r="6" spans="1:5" ht="15.75" thickBot="1" x14ac:dyDescent="0.3">
      <c r="B6" s="46" t="s">
        <v>83</v>
      </c>
      <c r="C6" s="38"/>
      <c r="D6" s="38">
        <v>300</v>
      </c>
      <c r="E6" s="38">
        <v>300</v>
      </c>
    </row>
    <row r="7" spans="1:5" ht="15.95" customHeight="1" thickBot="1" x14ac:dyDescent="0.3">
      <c r="B7" s="46" t="s">
        <v>84</v>
      </c>
      <c r="C7" s="38"/>
      <c r="D7" s="38">
        <v>1000</v>
      </c>
      <c r="E7" s="38">
        <v>1100</v>
      </c>
    </row>
    <row r="8" spans="1:5" ht="15.75" thickBot="1" x14ac:dyDescent="0.3">
      <c r="B8" s="50" t="s">
        <v>85</v>
      </c>
      <c r="C8" s="41"/>
      <c r="D8" s="41">
        <v>77100</v>
      </c>
      <c r="E8" s="41">
        <v>76200</v>
      </c>
    </row>
    <row r="9" spans="1:5" ht="15.75" thickBot="1" x14ac:dyDescent="0.3">
      <c r="B9" s="46" t="s">
        <v>86</v>
      </c>
      <c r="C9" s="38"/>
      <c r="D9" s="38"/>
      <c r="E9" s="38"/>
    </row>
    <row r="10" spans="1:5" ht="15.75" thickBot="1" x14ac:dyDescent="0.3">
      <c r="B10" s="46" t="s">
        <v>112</v>
      </c>
      <c r="C10" s="38"/>
      <c r="D10" s="38">
        <v>9000</v>
      </c>
      <c r="E10" s="38">
        <v>11000</v>
      </c>
    </row>
    <row r="11" spans="1:5" ht="15.75" thickBot="1" x14ac:dyDescent="0.3">
      <c r="B11" s="46" t="s">
        <v>113</v>
      </c>
      <c r="C11" s="38"/>
      <c r="D11" s="38">
        <v>800</v>
      </c>
      <c r="E11" s="38">
        <v>1800</v>
      </c>
    </row>
    <row r="12" spans="1:5" ht="15.75" thickBot="1" x14ac:dyDescent="0.3">
      <c r="B12" s="46" t="s">
        <v>87</v>
      </c>
      <c r="C12" s="38"/>
      <c r="D12" s="38">
        <v>7000</v>
      </c>
      <c r="E12" s="38">
        <v>8300</v>
      </c>
    </row>
    <row r="13" spans="1:5" ht="30.75" thickBot="1" x14ac:dyDescent="0.3">
      <c r="B13" s="46" t="s">
        <v>88</v>
      </c>
      <c r="C13" s="38"/>
      <c r="D13" s="38">
        <v>700</v>
      </c>
      <c r="E13" s="38">
        <v>700</v>
      </c>
    </row>
    <row r="14" spans="1:5" ht="15.75" thickBot="1" x14ac:dyDescent="0.3">
      <c r="B14" s="46" t="s">
        <v>89</v>
      </c>
      <c r="C14" s="38"/>
      <c r="D14" s="38">
        <v>500</v>
      </c>
      <c r="E14" s="38">
        <v>200</v>
      </c>
    </row>
    <row r="15" spans="1:5" ht="15.75" thickBot="1" x14ac:dyDescent="0.3">
      <c r="B15" s="46" t="s">
        <v>114</v>
      </c>
      <c r="C15" s="38"/>
      <c r="D15" s="38">
        <v>3500</v>
      </c>
      <c r="E15" s="38">
        <v>5060</v>
      </c>
    </row>
    <row r="16" spans="1:5" ht="13.5" customHeight="1" thickBot="1" x14ac:dyDescent="0.3">
      <c r="B16" s="46" t="s">
        <v>90</v>
      </c>
      <c r="C16" s="38"/>
      <c r="D16" s="38">
        <v>0</v>
      </c>
      <c r="E16" s="38">
        <v>900</v>
      </c>
    </row>
    <row r="17" spans="2:5" ht="15.75" thickBot="1" x14ac:dyDescent="0.3">
      <c r="B17" s="46" t="s">
        <v>27</v>
      </c>
      <c r="C17" s="38"/>
      <c r="D17" s="38">
        <v>1700</v>
      </c>
      <c r="E17" s="38">
        <v>100</v>
      </c>
    </row>
    <row r="18" spans="2:5" ht="15.75" thickBot="1" x14ac:dyDescent="0.3">
      <c r="B18" s="50" t="s">
        <v>91</v>
      </c>
      <c r="C18" s="41"/>
      <c r="D18" s="41">
        <v>14200</v>
      </c>
      <c r="E18" s="41">
        <v>17060</v>
      </c>
    </row>
    <row r="19" spans="2:5" x14ac:dyDescent="0.25">
      <c r="B19" s="34" t="s">
        <v>92</v>
      </c>
      <c r="C19" s="34"/>
      <c r="D19" s="34">
        <v>91300</v>
      </c>
      <c r="E19" s="34">
        <v>93260</v>
      </c>
    </row>
    <row r="20" spans="2:5" ht="15.75" thickBot="1" x14ac:dyDescent="0.3">
      <c r="B20" s="49" t="s">
        <v>95</v>
      </c>
    </row>
    <row r="21" spans="2:5" ht="15.75" thickBot="1" x14ac:dyDescent="0.3">
      <c r="B21" s="14" t="s">
        <v>111</v>
      </c>
      <c r="C21" s="48"/>
      <c r="D21" s="48">
        <v>41640</v>
      </c>
      <c r="E21" s="48">
        <v>42005</v>
      </c>
    </row>
    <row r="22" spans="2:5" ht="15.75" thickBot="1" x14ac:dyDescent="0.3">
      <c r="B22" s="38" t="s">
        <v>96</v>
      </c>
      <c r="C22" s="42"/>
      <c r="D22" s="42"/>
      <c r="E22" s="42"/>
    </row>
    <row r="23" spans="2:5" ht="15.75" thickBot="1" x14ac:dyDescent="0.3">
      <c r="B23" s="42" t="s">
        <v>97</v>
      </c>
      <c r="C23" s="38"/>
      <c r="D23" s="38">
        <v>100</v>
      </c>
      <c r="E23" s="38">
        <v>100</v>
      </c>
    </row>
    <row r="24" spans="2:5" ht="15.75" thickBot="1" x14ac:dyDescent="0.3">
      <c r="B24" s="42" t="s">
        <v>98</v>
      </c>
      <c r="C24" s="38"/>
      <c r="D24" s="38">
        <v>26800</v>
      </c>
      <c r="E24" s="38">
        <v>18400</v>
      </c>
    </row>
    <row r="25" spans="2:5" ht="30.75" thickBot="1" x14ac:dyDescent="0.3">
      <c r="B25" s="42" t="s">
        <v>99</v>
      </c>
      <c r="C25" s="38"/>
      <c r="D25" s="38">
        <v>29600</v>
      </c>
      <c r="E25" s="38">
        <v>31360</v>
      </c>
    </row>
    <row r="26" spans="2:5" ht="15.75" thickBot="1" x14ac:dyDescent="0.3">
      <c r="B26" s="45" t="s">
        <v>100</v>
      </c>
      <c r="C26" s="41"/>
      <c r="D26" s="41">
        <v>56500</v>
      </c>
      <c r="E26" s="41">
        <v>49860</v>
      </c>
    </row>
    <row r="27" spans="2:5" ht="15.75" thickBot="1" x14ac:dyDescent="0.3">
      <c r="B27" s="38" t="s">
        <v>101</v>
      </c>
      <c r="C27" s="38"/>
      <c r="D27" s="38"/>
      <c r="E27" s="38"/>
    </row>
    <row r="28" spans="2:5" ht="15.75" thickBot="1" x14ac:dyDescent="0.3">
      <c r="B28" s="42" t="s">
        <v>102</v>
      </c>
      <c r="C28" s="38"/>
      <c r="D28" s="38">
        <v>8000</v>
      </c>
      <c r="E28" s="38">
        <v>13000</v>
      </c>
    </row>
    <row r="29" spans="2:5" ht="15.75" thickBot="1" x14ac:dyDescent="0.3">
      <c r="B29" s="45" t="s">
        <v>103</v>
      </c>
      <c r="C29" s="41"/>
      <c r="D29" s="41">
        <v>8000</v>
      </c>
      <c r="E29" s="41">
        <v>13000</v>
      </c>
    </row>
    <row r="30" spans="2:5" ht="15.75" thickBot="1" x14ac:dyDescent="0.3">
      <c r="B30" s="38" t="s">
        <v>104</v>
      </c>
      <c r="C30" s="38"/>
      <c r="D30" s="38"/>
      <c r="E30" s="38"/>
    </row>
    <row r="31" spans="2:5" ht="15.75" thickBot="1" x14ac:dyDescent="0.3">
      <c r="B31" s="42" t="s">
        <v>102</v>
      </c>
      <c r="C31" s="38"/>
      <c r="D31" s="38">
        <v>500</v>
      </c>
      <c r="E31" s="38">
        <v>800</v>
      </c>
    </row>
    <row r="32" spans="2:5" ht="15.75" thickBot="1" x14ac:dyDescent="0.3">
      <c r="B32" s="42" t="s">
        <v>105</v>
      </c>
      <c r="C32" s="38"/>
      <c r="D32" s="38">
        <v>26300</v>
      </c>
      <c r="E32" s="38">
        <v>29600</v>
      </c>
    </row>
    <row r="33" spans="1:5" ht="15.75" thickBot="1" x14ac:dyDescent="0.3">
      <c r="B33" s="42" t="s">
        <v>106</v>
      </c>
      <c r="C33" s="38"/>
      <c r="D33" s="38">
        <v>15300</v>
      </c>
      <c r="E33" s="38">
        <v>16300</v>
      </c>
    </row>
    <row r="34" spans="1:5" ht="30.75" thickBot="1" x14ac:dyDescent="0.3">
      <c r="B34" s="42" t="s">
        <v>107</v>
      </c>
      <c r="C34" s="38"/>
      <c r="D34" s="38">
        <v>500</v>
      </c>
      <c r="E34" s="38">
        <v>800</v>
      </c>
    </row>
    <row r="35" spans="1:5" ht="30.75" thickBot="1" x14ac:dyDescent="0.3">
      <c r="B35" s="42" t="s">
        <v>115</v>
      </c>
      <c r="C35" s="38"/>
      <c r="D35" s="38">
        <v>5500</v>
      </c>
      <c r="E35" s="38">
        <v>7000</v>
      </c>
    </row>
    <row r="36" spans="1:5" ht="15.75" thickBot="1" x14ac:dyDescent="0.3">
      <c r="B36" s="42" t="s">
        <v>108</v>
      </c>
      <c r="C36" s="38"/>
      <c r="D36" s="38">
        <v>5000</v>
      </c>
      <c r="E36" s="38">
        <v>5500</v>
      </c>
    </row>
    <row r="37" spans="1:5" ht="15.75" thickBot="1" x14ac:dyDescent="0.3">
      <c r="B37" s="45" t="s">
        <v>109</v>
      </c>
      <c r="C37" s="41"/>
      <c r="D37" s="41">
        <v>26800</v>
      </c>
      <c r="E37" s="41">
        <v>30400</v>
      </c>
    </row>
    <row r="38" spans="1:5" x14ac:dyDescent="0.25">
      <c r="B38" s="34" t="s">
        <v>110</v>
      </c>
      <c r="C38" s="34"/>
      <c r="D38" s="34">
        <v>91300</v>
      </c>
      <c r="E38" s="34">
        <v>93260</v>
      </c>
    </row>
    <row r="41" spans="1:5" x14ac:dyDescent="0.25">
      <c r="A41" s="35" t="s">
        <v>93</v>
      </c>
    </row>
    <row r="42" spans="1:5" ht="15.75" thickBot="1" x14ac:dyDescent="0.3"/>
    <row r="43" spans="1:5" ht="15.75" thickBot="1" x14ac:dyDescent="0.3">
      <c r="B43" s="51" t="s">
        <v>111</v>
      </c>
      <c r="C43" s="51"/>
      <c r="D43" s="51">
        <v>2013</v>
      </c>
      <c r="E43" s="51">
        <v>2014</v>
      </c>
    </row>
    <row r="44" spans="1:5" ht="30.75" thickBot="1" x14ac:dyDescent="0.3">
      <c r="B44" s="42" t="s">
        <v>116</v>
      </c>
      <c r="C44" s="38"/>
      <c r="D44" s="38"/>
      <c r="E44" s="38"/>
    </row>
    <row r="45" spans="1:5" ht="30.75" thickBot="1" x14ac:dyDescent="0.3">
      <c r="B45" s="42" t="s">
        <v>117</v>
      </c>
      <c r="C45" s="38"/>
      <c r="D45" s="38">
        <v>12000</v>
      </c>
      <c r="E45" s="38">
        <v>33000</v>
      </c>
    </row>
    <row r="46" spans="1:5" ht="30.75" thickBot="1" x14ac:dyDescent="0.3">
      <c r="B46" s="42" t="s">
        <v>118</v>
      </c>
      <c r="C46" s="38"/>
      <c r="D46" s="38">
        <v>9000</v>
      </c>
      <c r="E46" s="38">
        <v>29000</v>
      </c>
    </row>
    <row r="47" spans="1:5" ht="15.75" thickBot="1" x14ac:dyDescent="0.3">
      <c r="B47" s="43" t="s">
        <v>172</v>
      </c>
      <c r="C47" s="44"/>
      <c r="D47" s="44">
        <v>600</v>
      </c>
      <c r="E47" s="44">
        <v>1000</v>
      </c>
    </row>
    <row r="48" spans="1:5" ht="15.75" thickBot="1" x14ac:dyDescent="0.3">
      <c r="B48" s="45" t="s">
        <v>52</v>
      </c>
      <c r="C48" s="41"/>
      <c r="D48" s="41">
        <v>3000</v>
      </c>
      <c r="E48" s="41">
        <v>4000</v>
      </c>
    </row>
    <row r="49" spans="1:5" ht="15.75" thickBot="1" x14ac:dyDescent="0.3">
      <c r="B49" s="42" t="s">
        <v>53</v>
      </c>
      <c r="C49" s="38"/>
      <c r="D49" s="38">
        <v>500</v>
      </c>
      <c r="E49" s="38">
        <v>500</v>
      </c>
    </row>
    <row r="50" spans="1:5" ht="15.75" thickBot="1" x14ac:dyDescent="0.3">
      <c r="B50" s="45" t="s">
        <v>119</v>
      </c>
      <c r="C50" s="41"/>
      <c r="D50" s="41">
        <v>2500</v>
      </c>
      <c r="E50" s="41">
        <v>3500</v>
      </c>
    </row>
    <row r="51" spans="1:5" ht="15.75" thickBot="1" x14ac:dyDescent="0.3">
      <c r="B51" s="38" t="s">
        <v>120</v>
      </c>
      <c r="C51" s="38"/>
      <c r="D51" s="38"/>
      <c r="E51" s="38"/>
    </row>
    <row r="52" spans="1:5" ht="15.75" thickBot="1" x14ac:dyDescent="0.3">
      <c r="B52" s="42" t="s">
        <v>121</v>
      </c>
      <c r="C52" s="38"/>
      <c r="D52" s="38">
        <v>300</v>
      </c>
      <c r="E52" s="38">
        <v>200</v>
      </c>
    </row>
    <row r="53" spans="1:5" ht="15.75" thickBot="1" x14ac:dyDescent="0.3">
      <c r="B53" s="42" t="s">
        <v>144</v>
      </c>
      <c r="C53" s="42"/>
      <c r="D53" s="38">
        <v>2600</v>
      </c>
      <c r="E53" s="38">
        <v>1000</v>
      </c>
    </row>
    <row r="54" spans="1:5" ht="15.75" thickBot="1" x14ac:dyDescent="0.3">
      <c r="B54" s="42" t="s">
        <v>145</v>
      </c>
      <c r="C54" s="42"/>
      <c r="D54" s="38">
        <v>2300</v>
      </c>
      <c r="E54" s="38">
        <v>2100</v>
      </c>
    </row>
    <row r="55" spans="1:5" ht="15.75" thickBot="1" x14ac:dyDescent="0.3">
      <c r="B55" s="45" t="s">
        <v>122</v>
      </c>
      <c r="C55" s="41"/>
      <c r="D55" s="41">
        <v>2500</v>
      </c>
      <c r="E55" s="41">
        <v>2200</v>
      </c>
    </row>
    <row r="56" spans="1:5" ht="15.75" thickBot="1" x14ac:dyDescent="0.3">
      <c r="B56" s="42" t="s">
        <v>123</v>
      </c>
      <c r="C56" s="38"/>
      <c r="D56" s="38">
        <v>525</v>
      </c>
      <c r="E56" s="38">
        <v>440</v>
      </c>
    </row>
    <row r="57" spans="1:5" ht="30.75" thickBot="1" x14ac:dyDescent="0.3">
      <c r="B57" s="45" t="s">
        <v>124</v>
      </c>
      <c r="C57" s="41"/>
      <c r="D57" s="41">
        <v>1975</v>
      </c>
      <c r="E57" s="41">
        <v>1760</v>
      </c>
    </row>
    <row r="60" spans="1:5" x14ac:dyDescent="0.25">
      <c r="A60" s="35" t="s">
        <v>125</v>
      </c>
    </row>
    <row r="61" spans="1:5" ht="15.75" thickBot="1" x14ac:dyDescent="0.3"/>
    <row r="62" spans="1:5" ht="15.6" customHeight="1" thickBot="1" x14ac:dyDescent="0.3">
      <c r="B62" s="51" t="s">
        <v>126</v>
      </c>
      <c r="C62" s="51" t="s">
        <v>146</v>
      </c>
      <c r="D62" s="48">
        <v>41640</v>
      </c>
      <c r="E62" s="48">
        <v>42005</v>
      </c>
    </row>
    <row r="63" spans="1:5" ht="15.75" thickBot="1" x14ac:dyDescent="0.3">
      <c r="B63" s="46" t="s">
        <v>127</v>
      </c>
      <c r="C63" s="38" t="s">
        <v>128</v>
      </c>
      <c r="D63" s="74"/>
      <c r="E63" s="74"/>
    </row>
    <row r="64" spans="1:5" ht="15.75" thickBot="1" x14ac:dyDescent="0.3">
      <c r="B64" s="46" t="s">
        <v>129</v>
      </c>
      <c r="C64" s="38" t="s">
        <v>130</v>
      </c>
      <c r="D64" s="73"/>
      <c r="E64" s="73"/>
    </row>
    <row r="65" spans="2:5" ht="30.75" thickBot="1" x14ac:dyDescent="0.3">
      <c r="B65" s="46" t="s">
        <v>131</v>
      </c>
      <c r="C65" s="38" t="s">
        <v>133</v>
      </c>
      <c r="D65" s="75"/>
      <c r="E65" s="75"/>
    </row>
    <row r="66" spans="2:5" ht="15.75" thickBot="1" x14ac:dyDescent="0.3">
      <c r="B66" s="46" t="s">
        <v>132</v>
      </c>
      <c r="C66" s="38" t="s">
        <v>128</v>
      </c>
      <c r="D66" s="74"/>
      <c r="E66" s="74"/>
    </row>
    <row r="67" spans="2:5" ht="15.75" thickBot="1" x14ac:dyDescent="0.3">
      <c r="B67" s="46" t="s">
        <v>134</v>
      </c>
      <c r="C67" s="38" t="s">
        <v>133</v>
      </c>
      <c r="D67" s="76"/>
      <c r="E67" s="76"/>
    </row>
    <row r="68" spans="2:5" ht="15.75" thickBot="1" x14ac:dyDescent="0.3">
      <c r="B68" s="46" t="s">
        <v>135</v>
      </c>
      <c r="C68" s="38" t="s">
        <v>133</v>
      </c>
      <c r="D68" s="76"/>
      <c r="E68" s="76"/>
    </row>
    <row r="69" spans="2:5" ht="15.75" thickBot="1" x14ac:dyDescent="0.3">
      <c r="B69" s="46" t="s">
        <v>136</v>
      </c>
      <c r="C69" s="38" t="s">
        <v>128</v>
      </c>
      <c r="D69" s="74"/>
      <c r="E69" s="74"/>
    </row>
    <row r="70" spans="2:5" ht="15.75" thickBot="1" x14ac:dyDescent="0.3">
      <c r="B70" s="47" t="s">
        <v>137</v>
      </c>
      <c r="C70" s="38" t="s">
        <v>133</v>
      </c>
      <c r="D70" s="75"/>
      <c r="E70" s="75"/>
    </row>
    <row r="71" spans="2:5" ht="30.75" thickBot="1" x14ac:dyDescent="0.3">
      <c r="B71" s="46" t="s">
        <v>143</v>
      </c>
      <c r="C71" s="38" t="s">
        <v>133</v>
      </c>
      <c r="D71" s="75"/>
      <c r="E71" s="75"/>
    </row>
    <row r="72" spans="2:5" ht="15.75" thickBot="1" x14ac:dyDescent="0.3">
      <c r="B72" s="47" t="s">
        <v>138</v>
      </c>
      <c r="C72" s="38" t="s">
        <v>128</v>
      </c>
      <c r="D72" s="74"/>
      <c r="E72" s="74"/>
    </row>
    <row r="73" spans="2:5" ht="15.75" thickBot="1" x14ac:dyDescent="0.3">
      <c r="B73" s="47" t="s">
        <v>139</v>
      </c>
      <c r="C73" s="38" t="s">
        <v>140</v>
      </c>
      <c r="D73" s="73"/>
      <c r="E73" s="73"/>
    </row>
    <row r="74" spans="2:5" ht="15.75" thickBot="1" x14ac:dyDescent="0.3">
      <c r="B74" s="47" t="s">
        <v>141</v>
      </c>
      <c r="C74" s="38" t="s">
        <v>140</v>
      </c>
      <c r="D74" s="73"/>
      <c r="E74" s="73"/>
    </row>
    <row r="75" spans="2:5" ht="15.75" thickBot="1" x14ac:dyDescent="0.3">
      <c r="B75" s="47" t="s">
        <v>142</v>
      </c>
      <c r="C75" s="38" t="s">
        <v>140</v>
      </c>
      <c r="D75" s="73"/>
      <c r="E75" s="73"/>
    </row>
    <row r="77" spans="2:5" ht="15.75" thickBot="1" x14ac:dyDescent="0.3"/>
    <row r="78" spans="2:5" ht="15.75" thickBot="1" x14ac:dyDescent="0.3">
      <c r="B78" s="51" t="s">
        <v>166</v>
      </c>
      <c r="C78" s="51"/>
      <c r="D78" s="48">
        <f>D62</f>
        <v>41640</v>
      </c>
      <c r="E78" s="48">
        <f>E62</f>
        <v>42005</v>
      </c>
    </row>
    <row r="79" spans="2:5" ht="45.75" thickBot="1" x14ac:dyDescent="0.3">
      <c r="B79" s="47" t="s">
        <v>170</v>
      </c>
      <c r="C79" s="38" t="s">
        <v>130</v>
      </c>
      <c r="D79" s="77"/>
      <c r="E79" s="77"/>
    </row>
    <row r="80" spans="2:5" ht="27.6" customHeight="1" thickBot="1" x14ac:dyDescent="0.3">
      <c r="B80" s="47" t="s">
        <v>171</v>
      </c>
      <c r="C80" s="38" t="s">
        <v>130</v>
      </c>
      <c r="D80" s="77"/>
      <c r="E80" s="77"/>
    </row>
    <row r="81" spans="2:5" ht="15.75" thickBot="1" x14ac:dyDescent="0.3">
      <c r="B81" s="47" t="s">
        <v>167</v>
      </c>
      <c r="C81" s="38" t="s">
        <v>130</v>
      </c>
      <c r="D81" s="77"/>
      <c r="E81" s="77"/>
    </row>
    <row r="82" spans="2:5" ht="15.75" thickBot="1" x14ac:dyDescent="0.3">
      <c r="B82" s="47" t="s">
        <v>168</v>
      </c>
      <c r="C82" s="38" t="s">
        <v>130</v>
      </c>
      <c r="D82" s="77"/>
      <c r="E82" s="77"/>
    </row>
    <row r="83" spans="2:5" ht="15.75" thickBot="1" x14ac:dyDescent="0.3">
      <c r="B83" s="46" t="s">
        <v>169</v>
      </c>
      <c r="C83" s="38" t="s">
        <v>133</v>
      </c>
      <c r="D83" s="78"/>
      <c r="E83" s="78"/>
    </row>
    <row r="84" spans="2:5" ht="15.75" thickBot="1" x14ac:dyDescent="0.3"/>
    <row r="85" spans="2:5" ht="15.75" thickBot="1" x14ac:dyDescent="0.3">
      <c r="B85" s="51" t="s">
        <v>173</v>
      </c>
      <c r="C85" s="51"/>
      <c r="D85" s="48"/>
      <c r="E85" s="48"/>
    </row>
    <row r="86" spans="2:5" ht="15.75" thickBot="1" x14ac:dyDescent="0.3">
      <c r="B86" s="47" t="s">
        <v>174</v>
      </c>
      <c r="C86" s="38" t="s">
        <v>140</v>
      </c>
      <c r="D86" s="77"/>
      <c r="E86" s="77"/>
    </row>
    <row r="87" spans="2:5" ht="15.75" thickBot="1" x14ac:dyDescent="0.3">
      <c r="B87" s="79" t="s">
        <v>175</v>
      </c>
      <c r="C87" s="38" t="s">
        <v>140</v>
      </c>
      <c r="D87" s="77"/>
      <c r="E87" s="77"/>
    </row>
    <row r="88" spans="2:5" ht="15.75" thickBot="1" x14ac:dyDescent="0.3">
      <c r="B88" s="79" t="s">
        <v>176</v>
      </c>
      <c r="C88" s="38" t="s">
        <v>140</v>
      </c>
      <c r="D88" s="77"/>
      <c r="E88" s="77"/>
    </row>
    <row r="89" spans="2:5" ht="15.75" thickBot="1" x14ac:dyDescent="0.3">
      <c r="B89" s="47" t="s">
        <v>177</v>
      </c>
      <c r="C89" s="38" t="s">
        <v>140</v>
      </c>
      <c r="D89" s="77"/>
      <c r="E89" s="77"/>
    </row>
    <row r="90" spans="2:5" ht="15.75" thickBot="1" x14ac:dyDescent="0.3">
      <c r="B90" s="79" t="s">
        <v>178</v>
      </c>
      <c r="C90" s="38" t="s">
        <v>140</v>
      </c>
      <c r="D90" s="77"/>
      <c r="E90" s="77"/>
    </row>
    <row r="91" spans="2:5" ht="15.75" thickBot="1" x14ac:dyDescent="0.3">
      <c r="B91" s="43" t="s">
        <v>179</v>
      </c>
      <c r="C91" s="38" t="s">
        <v>140</v>
      </c>
      <c r="D91" s="77"/>
      <c r="E91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 1</vt:lpstr>
      <vt:lpstr>Пример 2</vt:lpstr>
      <vt:lpstr>Пример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Koltsova</dc:creator>
  <cp:lastModifiedBy>Irina Koltsova</cp:lastModifiedBy>
  <dcterms:created xsi:type="dcterms:W3CDTF">2012-12-18T08:58:21Z</dcterms:created>
  <dcterms:modified xsi:type="dcterms:W3CDTF">2021-04-20T19:11:35Z</dcterms:modified>
</cp:coreProperties>
</file>