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zahar\YandexDisk\Захарова Елена\Проекты\Обучение\ВШУП\Оценка эффективности инвест проектов\"/>
    </mc:Choice>
  </mc:AlternateContent>
  <xr:revisionPtr revIDLastSave="0" documentId="13_ncr:1_{7ECAB827-37A6-4265-9DD4-E9062F5D3A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одержание" sheetId="2" r:id="rId1"/>
    <sheet name="Инфляция" sheetId="1" r:id="rId2"/>
    <sheet name="Инвестиции" sheetId="5" r:id="rId3"/>
    <sheet name="Доходы" sheetId="4" r:id="rId4"/>
    <sheet name="Затраты" sheetId="3" r:id="rId5"/>
    <sheet name="Оборотка" sheetId="6" r:id="rId6"/>
    <sheet name="Отчет о прибыли" sheetId="9" r:id="rId7"/>
    <sheet name="Отчет о движении денег" sheetId="12" r:id="rId8"/>
    <sheet name="Баланс" sheetId="13" r:id="rId9"/>
    <sheet name="Финансирование" sheetId="10" r:id="rId10"/>
    <sheet name="Эффективность" sheetId="1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2" l="1"/>
  <c r="I18" i="12"/>
  <c r="J18" i="12"/>
  <c r="M18" i="12"/>
  <c r="N18" i="12"/>
  <c r="Q18" i="12"/>
  <c r="R18" i="12"/>
  <c r="U18" i="12"/>
  <c r="V18" i="12"/>
  <c r="E3" i="12"/>
  <c r="E3" i="13" s="1"/>
  <c r="E31" i="13" s="1"/>
  <c r="E2" i="10" s="1"/>
  <c r="E17" i="15" s="1"/>
  <c r="F3" i="12"/>
  <c r="F18" i="12" s="1"/>
  <c r="G3" i="12"/>
  <c r="G18" i="12" s="1"/>
  <c r="I3" i="12"/>
  <c r="I3" i="13" s="1"/>
  <c r="I31" i="13" s="1"/>
  <c r="I2" i="10" s="1"/>
  <c r="I17" i="15" s="1"/>
  <c r="J3" i="12"/>
  <c r="J3" i="13" s="1"/>
  <c r="J31" i="13" s="1"/>
  <c r="J2" i="10" s="1"/>
  <c r="J17" i="15" s="1"/>
  <c r="K3" i="12"/>
  <c r="K18" i="12" s="1"/>
  <c r="M3" i="12"/>
  <c r="M3" i="13" s="1"/>
  <c r="M31" i="13" s="1"/>
  <c r="M2" i="10" s="1"/>
  <c r="M17" i="15" s="1"/>
  <c r="N3" i="12"/>
  <c r="N3" i="13" s="1"/>
  <c r="N31" i="13" s="1"/>
  <c r="N2" i="10" s="1"/>
  <c r="N17" i="15" s="1"/>
  <c r="O3" i="12"/>
  <c r="O18" i="12" s="1"/>
  <c r="Q3" i="12"/>
  <c r="Q3" i="13" s="1"/>
  <c r="Q31" i="13" s="1"/>
  <c r="Q2" i="10" s="1"/>
  <c r="Q17" i="15" s="1"/>
  <c r="R3" i="12"/>
  <c r="R3" i="13" s="1"/>
  <c r="R31" i="13" s="1"/>
  <c r="R2" i="10" s="1"/>
  <c r="R17" i="15" s="1"/>
  <c r="S3" i="12"/>
  <c r="S18" i="12" s="1"/>
  <c r="U3" i="12"/>
  <c r="U3" i="13" s="1"/>
  <c r="U31" i="13" s="1"/>
  <c r="U2" i="10" s="1"/>
  <c r="U17" i="15" s="1"/>
  <c r="V3" i="12"/>
  <c r="V3" i="13" s="1"/>
  <c r="V31" i="13" s="1"/>
  <c r="V2" i="10" s="1"/>
  <c r="V17" i="15" s="1"/>
  <c r="W3" i="12"/>
  <c r="W18" i="12" s="1"/>
  <c r="E3" i="9"/>
  <c r="E22" i="9" s="1"/>
  <c r="F3" i="9"/>
  <c r="F22" i="9" s="1"/>
  <c r="G3" i="9"/>
  <c r="G22" i="9" s="1"/>
  <c r="H3" i="9"/>
  <c r="H3" i="12" s="1"/>
  <c r="I3" i="9"/>
  <c r="I22" i="9" s="1"/>
  <c r="J3" i="9"/>
  <c r="J22" i="9" s="1"/>
  <c r="K3" i="9"/>
  <c r="K22" i="9" s="1"/>
  <c r="L3" i="9"/>
  <c r="L3" i="12" s="1"/>
  <c r="M3" i="9"/>
  <c r="M22" i="9" s="1"/>
  <c r="N3" i="9"/>
  <c r="N22" i="9" s="1"/>
  <c r="O3" i="9"/>
  <c r="O22" i="9" s="1"/>
  <c r="P3" i="9"/>
  <c r="P3" i="12" s="1"/>
  <c r="Q3" i="9"/>
  <c r="Q22" i="9" s="1"/>
  <c r="R3" i="9"/>
  <c r="R22" i="9" s="1"/>
  <c r="S3" i="9"/>
  <c r="S22" i="9" s="1"/>
  <c r="T3" i="9"/>
  <c r="T3" i="12" s="1"/>
  <c r="U3" i="9"/>
  <c r="U22" i="9" s="1"/>
  <c r="V3" i="9"/>
  <c r="V22" i="9" s="1"/>
  <c r="W3" i="9"/>
  <c r="W22" i="9" s="1"/>
  <c r="D3" i="9"/>
  <c r="D22" i="9" s="1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D3" i="6"/>
  <c r="F4" i="3"/>
  <c r="G4" i="3"/>
  <c r="H4" i="3"/>
  <c r="J4" i="3"/>
  <c r="K4" i="3"/>
  <c r="L4" i="3"/>
  <c r="N4" i="3"/>
  <c r="O4" i="3"/>
  <c r="P4" i="3"/>
  <c r="R4" i="3"/>
  <c r="S4" i="3"/>
  <c r="T4" i="3"/>
  <c r="V4" i="3"/>
  <c r="W4" i="3"/>
  <c r="E4" i="4"/>
  <c r="E4" i="3" s="1"/>
  <c r="F4" i="4"/>
  <c r="G4" i="4"/>
  <c r="H4" i="4"/>
  <c r="I4" i="4"/>
  <c r="I4" i="3" s="1"/>
  <c r="J4" i="4"/>
  <c r="K4" i="4"/>
  <c r="L4" i="4"/>
  <c r="M4" i="4"/>
  <c r="M4" i="3" s="1"/>
  <c r="N4" i="4"/>
  <c r="O4" i="4"/>
  <c r="P4" i="4"/>
  <c r="Q4" i="4"/>
  <c r="Q4" i="3" s="1"/>
  <c r="R4" i="4"/>
  <c r="S4" i="4"/>
  <c r="T4" i="4"/>
  <c r="U4" i="4"/>
  <c r="U4" i="3" s="1"/>
  <c r="V4" i="4"/>
  <c r="W4" i="4"/>
  <c r="D4" i="4"/>
  <c r="D4" i="3" s="1"/>
  <c r="P3" i="13" l="1"/>
  <c r="P31" i="13" s="1"/>
  <c r="P2" i="10" s="1"/>
  <c r="P17" i="15" s="1"/>
  <c r="P18" i="12"/>
  <c r="T3" i="13"/>
  <c r="T31" i="13" s="1"/>
  <c r="T2" i="10" s="1"/>
  <c r="T17" i="15" s="1"/>
  <c r="T18" i="12"/>
  <c r="L3" i="13"/>
  <c r="L31" i="13" s="1"/>
  <c r="L2" i="10" s="1"/>
  <c r="L17" i="15" s="1"/>
  <c r="L18" i="12"/>
  <c r="H3" i="13"/>
  <c r="H31" i="13" s="1"/>
  <c r="H2" i="10" s="1"/>
  <c r="H17" i="15" s="1"/>
  <c r="H18" i="12"/>
  <c r="S3" i="13"/>
  <c r="S31" i="13" s="1"/>
  <c r="S2" i="10" s="1"/>
  <c r="S17" i="15" s="1"/>
  <c r="F3" i="13"/>
  <c r="F31" i="13" s="1"/>
  <c r="F2" i="10" s="1"/>
  <c r="F17" i="15" s="1"/>
  <c r="T22" i="9"/>
  <c r="P22" i="9"/>
  <c r="L22" i="9"/>
  <c r="H22" i="9"/>
  <c r="W3" i="13"/>
  <c r="W31" i="13" s="1"/>
  <c r="W2" i="10" s="1"/>
  <c r="W17" i="15" s="1"/>
  <c r="O3" i="13"/>
  <c r="O31" i="13" s="1"/>
  <c r="O2" i="10" s="1"/>
  <c r="O17" i="15" s="1"/>
  <c r="K3" i="13"/>
  <c r="K31" i="13" s="1"/>
  <c r="K2" i="10" s="1"/>
  <c r="K17" i="15" s="1"/>
  <c r="G3" i="13"/>
  <c r="G31" i="13" s="1"/>
  <c r="G2" i="10" s="1"/>
  <c r="G17" i="15" s="1"/>
  <c r="D3" i="12"/>
  <c r="X37" i="9"/>
  <c r="X30" i="9"/>
  <c r="X29" i="9"/>
  <c r="D3" i="13" l="1"/>
  <c r="D31" i="13" s="1"/>
  <c r="D2" i="10" s="1"/>
  <c r="D17" i="15" s="1"/>
  <c r="D18" i="12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D10" i="10"/>
  <c r="X9" i="12"/>
  <c r="X10" i="12"/>
  <c r="X11" i="12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18" i="9"/>
  <c r="F35" i="5"/>
  <c r="X10" i="9"/>
  <c r="X11" i="9"/>
  <c r="X12" i="12" l="1"/>
  <c r="X15" i="9"/>
  <c r="X35" i="3" l="1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D35" i="3"/>
  <c r="E32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5" i="5"/>
  <c r="C23" i="5"/>
  <c r="C24" i="5" s="1"/>
  <c r="F34" i="5" s="1"/>
  <c r="D23" i="5" l="1"/>
  <c r="F36" i="5"/>
  <c r="X23" i="12" l="1"/>
  <c r="X33" i="9" l="1"/>
  <c r="X8" i="12"/>
  <c r="X14" i="9" l="1"/>
  <c r="X4" i="10"/>
  <c r="X5" i="12" l="1"/>
  <c r="X20" i="12"/>
  <c r="X36" i="3" l="1"/>
  <c r="X38" i="3"/>
  <c r="X26" i="9" l="1"/>
  <c r="X7" i="9"/>
  <c r="X43" i="3" l="1"/>
  <c r="X32" i="3"/>
  <c r="X31" i="9"/>
  <c r="X28" i="3"/>
  <c r="X42" i="3"/>
  <c r="X30" i="3"/>
  <c r="X12" i="9" l="1"/>
  <c r="X41" i="3"/>
  <c r="X25" i="12" l="1"/>
  <c r="X12" i="10" l="1"/>
  <c r="X26" i="12" l="1"/>
  <c r="X13" i="10"/>
  <c r="X8" i="10" l="1"/>
  <c r="X23" i="9"/>
  <c r="X27" i="12"/>
  <c r="X24" i="12"/>
  <c r="X27" i="9"/>
  <c r="X11" i="4"/>
  <c r="X14" i="10" l="1"/>
  <c r="X4" i="9"/>
  <c r="X40" i="3"/>
  <c r="X25" i="3"/>
  <c r="X8" i="9"/>
  <c r="X37" i="3"/>
  <c r="X34" i="9" l="1"/>
  <c r="X39" i="3"/>
  <c r="X25" i="9" l="1"/>
  <c r="X6" i="9"/>
  <c r="X44" i="3"/>
  <c r="X21" i="12" l="1"/>
  <c r="X6" i="12"/>
  <c r="X24" i="9"/>
  <c r="X5" i="9"/>
  <c r="X28" i="9" l="1"/>
  <c r="X9" i="9"/>
  <c r="X32" i="9" l="1"/>
  <c r="X13" i="9"/>
  <c r="X35" i="9" l="1"/>
  <c r="X16" i="9"/>
  <c r="X36" i="9" l="1"/>
  <c r="X17" i="9"/>
  <c r="X38" i="9" l="1"/>
  <c r="X19" i="9"/>
  <c r="X19" i="12" l="1"/>
  <c r="X4" i="12"/>
  <c r="X28" i="12" l="1"/>
  <c r="X22" i="12"/>
  <c r="X7" i="12"/>
  <c r="X6" i="10" l="1"/>
  <c r="X5" i="10"/>
  <c r="X13" i="12"/>
  <c r="X16" i="10" l="1"/>
  <c r="X18" i="15"/>
  <c r="X21" i="15" l="1"/>
  <c r="X30" i="15"/>
  <c r="X33" i="15" l="1"/>
</calcChain>
</file>

<file path=xl/sharedStrings.xml><?xml version="1.0" encoding="utf-8"?>
<sst xmlns="http://schemas.openxmlformats.org/spreadsheetml/2006/main" count="387" uniqueCount="171">
  <si>
    <t>Принимаемый в расчетах темп инфляции</t>
  </si>
  <si>
    <t>Квартальный темп инфляции</t>
  </si>
  <si>
    <t>Ставка дисконтирования для расчетов в постоянных ценах</t>
  </si>
  <si>
    <t>Ставка дисконтирования для расчетов в прогнозных ценах</t>
  </si>
  <si>
    <t>Количество периодов индексации</t>
  </si>
  <si>
    <t>Итого</t>
  </si>
  <si>
    <t>Аналитики расходятся в ожиданиях прогнозов темпов изменения цен: по разным источникам, инфляция может составить от 3% до 6% в год. В связи с этим учредители просят составить наиболее консервативный прогноз.</t>
  </si>
  <si>
    <t>Средний чек</t>
  </si>
  <si>
    <t>Средний чек к началу работы кофейни</t>
  </si>
  <si>
    <t>Инфляция</t>
  </si>
  <si>
    <t>Доходы</t>
  </si>
  <si>
    <t>руб.</t>
  </si>
  <si>
    <t>План доходов</t>
  </si>
  <si>
    <t>Выручка</t>
  </si>
  <si>
    <t>Затраты</t>
  </si>
  <si>
    <t>План затрат</t>
  </si>
  <si>
    <t>Аренда</t>
  </si>
  <si>
    <t>Затраты на аренду</t>
  </si>
  <si>
    <t>Персонал</t>
  </si>
  <si>
    <t>Инвестиции</t>
  </si>
  <si>
    <t>План инвестиций</t>
  </si>
  <si>
    <t>Кофемашина</t>
  </si>
  <si>
    <t>Ремонт</t>
  </si>
  <si>
    <t>Кофемолка</t>
  </si>
  <si>
    <t>Миксер барный</t>
  </si>
  <si>
    <t>Барный инвентарь</t>
  </si>
  <si>
    <t>Посуда и столовые приборы</t>
  </si>
  <si>
    <t xml:space="preserve">Витрина кондитерская </t>
  </si>
  <si>
    <t>Барная стойка</t>
  </si>
  <si>
    <t>Мебель для зала</t>
  </si>
  <si>
    <t>Мебель для бара и офиса</t>
  </si>
  <si>
    <t>Кассовый аппарат</t>
  </si>
  <si>
    <t>Компьютеры</t>
  </si>
  <si>
    <t>Система видеонаблюдения</t>
  </si>
  <si>
    <t>Программное обеспечение</t>
  </si>
  <si>
    <t>Форма персонала</t>
  </si>
  <si>
    <t>Печать меню</t>
  </si>
  <si>
    <t>Холодильник</t>
  </si>
  <si>
    <t>Микроволновая печь</t>
  </si>
  <si>
    <t>без ремонта и кофемашины</t>
  </si>
  <si>
    <t>Амортизация кофемашины</t>
  </si>
  <si>
    <t>Первоначальная стоимость</t>
  </si>
  <si>
    <t>Срок службы</t>
  </si>
  <si>
    <t>лет</t>
  </si>
  <si>
    <t>Амортизация</t>
  </si>
  <si>
    <t>Балансовая стоимость</t>
  </si>
  <si>
    <t>Маркетинг</t>
  </si>
  <si>
    <t>Социальные взносы</t>
  </si>
  <si>
    <t>Затраты на персонал</t>
  </si>
  <si>
    <t>Приготовление кофе</t>
  </si>
  <si>
    <t>Закупка тортов</t>
  </si>
  <si>
    <t>Обслуживание кофемашины</t>
  </si>
  <si>
    <t>Прочие</t>
  </si>
  <si>
    <t>1 кв. 2023</t>
  </si>
  <si>
    <t>2 кв. 2023</t>
  </si>
  <si>
    <t>3 кв. 2023</t>
  </si>
  <si>
    <t>4 кв. 2023</t>
  </si>
  <si>
    <t>Чистый оборотный капитал</t>
  </si>
  <si>
    <t>Запасы</t>
  </si>
  <si>
    <t>Авансы выданные (аренда)</t>
  </si>
  <si>
    <t>Дебиторская задолженность</t>
  </si>
  <si>
    <t>дни</t>
  </si>
  <si>
    <t>Чистая прибыль</t>
  </si>
  <si>
    <t>Изменение оборотного капитала</t>
  </si>
  <si>
    <t>Денежные средства</t>
  </si>
  <si>
    <t>период оборота</t>
  </si>
  <si>
    <t>Свод затрат</t>
  </si>
  <si>
    <t>Налог на прибыль</t>
  </si>
  <si>
    <t>Прибыль до налогообложения</t>
  </si>
  <si>
    <t>Себестоимость:</t>
  </si>
  <si>
    <t>сырье и материалы</t>
  </si>
  <si>
    <t>производственный персонал</t>
  </si>
  <si>
    <t>производственные расходы</t>
  </si>
  <si>
    <t>Валовая прибыль</t>
  </si>
  <si>
    <t>Административный и коммерческий персонал</t>
  </si>
  <si>
    <t>Административные расходы</t>
  </si>
  <si>
    <t>Коммерческие расходы</t>
  </si>
  <si>
    <t>EBITDA</t>
  </si>
  <si>
    <t>Проценты к уплате</t>
  </si>
  <si>
    <t>Прибыль (убыток) от операционной деятельности</t>
  </si>
  <si>
    <t>Чистая прибыль (убыток)</t>
  </si>
  <si>
    <t>Финансирование проекта</t>
  </si>
  <si>
    <t>Собственные средства</t>
  </si>
  <si>
    <t>Кредиты</t>
  </si>
  <si>
    <t>Поступление кредита</t>
  </si>
  <si>
    <t>Процентная ставка</t>
  </si>
  <si>
    <t>Погашение кредита</t>
  </si>
  <si>
    <t>Проценты по кредиту</t>
  </si>
  <si>
    <t>Задолженность</t>
  </si>
  <si>
    <t>Коэффициент покрытия долга</t>
  </si>
  <si>
    <t>Списание прочих ОС на расходы</t>
  </si>
  <si>
    <t>Списание ремонта на расходы</t>
  </si>
  <si>
    <t>Отчет о прибылях и убытках (без налогов и процентов)</t>
  </si>
  <si>
    <t>Денежные потоки от операционной деятельности</t>
  </si>
  <si>
    <t>Денежные потоки от инвестиционной деятельности</t>
  </si>
  <si>
    <t>Поступления собственного капитала</t>
  </si>
  <si>
    <t>Поступления кредитов</t>
  </si>
  <si>
    <t>Возврат кредитов</t>
  </si>
  <si>
    <t>Денежные потоки от финансовой деятельности</t>
  </si>
  <si>
    <t>Суммарный денежный поток за период</t>
  </si>
  <si>
    <t>Денежные средства на начало периода</t>
  </si>
  <si>
    <t>Денежные средства на конец периода</t>
  </si>
  <si>
    <t>Списание маркетинга на расходы</t>
  </si>
  <si>
    <t>Отчет о движении денежных средств (без налогов и финансирования)</t>
  </si>
  <si>
    <t>Авансы уплаченные поставщикам</t>
  </si>
  <si>
    <t>Запасы материалов и комплектующих</t>
  </si>
  <si>
    <t>Суммарные оборотные активы</t>
  </si>
  <si>
    <t>Оборудование и прочие активы</t>
  </si>
  <si>
    <t>Суммарные внеоборотные активы</t>
  </si>
  <si>
    <t>ИТОГО АКТИВОВ</t>
  </si>
  <si>
    <t>Кредиторская задолженность перед поставщиками</t>
  </si>
  <si>
    <t>Суммарные краткосрочные обязательства</t>
  </si>
  <si>
    <t>Долгосрочные кредиты</t>
  </si>
  <si>
    <t>Суммарные долгосрочные обязательства</t>
  </si>
  <si>
    <t>Акционерный капитал</t>
  </si>
  <si>
    <t>Нераспределенная прибыль</t>
  </si>
  <si>
    <t>Прочий собственный капитал</t>
  </si>
  <si>
    <t>Суммарный собственный капитал</t>
  </si>
  <si>
    <t>ИТОГО ПАССИВОВ</t>
  </si>
  <si>
    <t>Незавершенные вложения</t>
  </si>
  <si>
    <t>БАЛАНС (без налогов и финансирования)</t>
  </si>
  <si>
    <t>Контроль сходимости</t>
  </si>
  <si>
    <t>Необходимое финансирование</t>
  </si>
  <si>
    <t>Убытки первых периодов</t>
  </si>
  <si>
    <t>Денежный поток с учетом финансирования</t>
  </si>
  <si>
    <t>Доля собственных средств реальная</t>
  </si>
  <si>
    <t>Эффективность проекта</t>
  </si>
  <si>
    <t>Коэффициент дисконтирования</t>
  </si>
  <si>
    <t>NPV</t>
  </si>
  <si>
    <t>Денежный поток</t>
  </si>
  <si>
    <t>Ставка дисконтирования</t>
  </si>
  <si>
    <t>Ставка для собственника</t>
  </si>
  <si>
    <t>Ставка для банка</t>
  </si>
  <si>
    <t>WACC</t>
  </si>
  <si>
    <t>Номинальные ставки</t>
  </si>
  <si>
    <t>Реальные ставки</t>
  </si>
  <si>
    <t>Квартальные ставки</t>
  </si>
  <si>
    <t>Дисконтированный денежный поток</t>
  </si>
  <si>
    <t>IRR квартальная реальная</t>
  </si>
  <si>
    <t>IRR годовая номинальная</t>
  </si>
  <si>
    <t>IRR квартальная номинальная</t>
  </si>
  <si>
    <t>Дисконтированный поток нарастающим итогом</t>
  </si>
  <si>
    <t>Срок окупаемости</t>
  </si>
  <si>
    <t>Эффективность собственного капитала</t>
  </si>
  <si>
    <t>Эффективность</t>
  </si>
  <si>
    <t>Содержание модели проекта "Кофейня"</t>
  </si>
  <si>
    <t>Оборотка</t>
  </si>
  <si>
    <t>Отчет о прибыли</t>
  </si>
  <si>
    <t>Отчет о движении денег</t>
  </si>
  <si>
    <t>Баланс</t>
  </si>
  <si>
    <t>Финансирование</t>
  </si>
  <si>
    <t>Отчет о прибылях и убытках (без налогов, с процентами)</t>
  </si>
  <si>
    <t>Отчет о движении денежных средств (без налогов, с финансированием)</t>
  </si>
  <si>
    <t>БАЛАНС (без налогов, с финансированием)</t>
  </si>
  <si>
    <t>1 кв. 2024</t>
  </si>
  <si>
    <t>2 кв. 2024</t>
  </si>
  <si>
    <t>3 кв. 2024</t>
  </si>
  <si>
    <t>4 кв. 2024</t>
  </si>
  <si>
    <t>1 кв. 2025</t>
  </si>
  <si>
    <t>2 кв. 2025</t>
  </si>
  <si>
    <t>3 кв. 2025</t>
  </si>
  <si>
    <t>4 кв. 2025</t>
  </si>
  <si>
    <t>Средний чек кофеен в 2022 г. ожидается на уровне 400 – 500 руб.</t>
  </si>
  <si>
    <t>1 кв. 2026</t>
  </si>
  <si>
    <t>2 кв. 2026</t>
  </si>
  <si>
    <t>3 кв. 2026</t>
  </si>
  <si>
    <t>4 кв. 2026</t>
  </si>
  <si>
    <t>1 кв. 2027</t>
  </si>
  <si>
    <t>2 кв. 2027</t>
  </si>
  <si>
    <t>3 кв. 2027</t>
  </si>
  <si>
    <t>4 кв.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</si>
</sst>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9" fontId="0" fillId="2" borderId="2" xfId="0" applyNumberForma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2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3" fontId="1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left" indent="2"/>
    </xf>
    <xf numFmtId="3" fontId="0" fillId="0" borderId="0" xfId="0" applyNumberFormat="1"/>
    <xf numFmtId="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9" fontId="0" fillId="0" borderId="0" xfId="0" applyNumberFormat="1" applyFill="1" applyBorder="1" applyAlignment="1">
      <alignment horizontal="center"/>
    </xf>
    <xf numFmtId="0" fontId="0" fillId="0" borderId="0" xfId="0" applyFill="1"/>
    <xf numFmtId="9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/>
    <xf numFmtId="9" fontId="1" fillId="0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A12"/>
  <sheetViews>
    <sheetView tabSelected="1" workbookViewId="0">
      <selection activeCell="A2" sqref="A2"/>
    </sheetView>
  </sheetViews>
  <sheetFormatPr defaultRowHeight="14.5" x14ac:dyDescent="0.35"/>
  <cols>
    <col min="1" max="1" width="50.54296875" customWidth="1"/>
  </cols>
  <sheetData>
    <row r="2" spans="1:1" x14ac:dyDescent="0.35">
      <c r="A2" s="1" t="s">
        <v>145</v>
      </c>
    </row>
    <row r="3" spans="1:1" x14ac:dyDescent="0.35">
      <c r="A3" s="41" t="s">
        <v>9</v>
      </c>
    </row>
    <row r="4" spans="1:1" x14ac:dyDescent="0.35">
      <c r="A4" s="41" t="s">
        <v>19</v>
      </c>
    </row>
    <row r="5" spans="1:1" x14ac:dyDescent="0.35">
      <c r="A5" s="41" t="s">
        <v>10</v>
      </c>
    </row>
    <row r="6" spans="1:1" x14ac:dyDescent="0.35">
      <c r="A6" s="41" t="s">
        <v>14</v>
      </c>
    </row>
    <row r="7" spans="1:1" x14ac:dyDescent="0.35">
      <c r="A7" s="41" t="s">
        <v>146</v>
      </c>
    </row>
    <row r="8" spans="1:1" x14ac:dyDescent="0.35">
      <c r="A8" s="41" t="s">
        <v>147</v>
      </c>
    </row>
    <row r="9" spans="1:1" x14ac:dyDescent="0.35">
      <c r="A9" s="41" t="s">
        <v>148</v>
      </c>
    </row>
    <row r="10" spans="1:1" x14ac:dyDescent="0.35">
      <c r="A10" s="41" t="s">
        <v>149</v>
      </c>
    </row>
    <row r="11" spans="1:1" x14ac:dyDescent="0.35">
      <c r="A11" s="41" t="s">
        <v>150</v>
      </c>
    </row>
    <row r="12" spans="1:1" x14ac:dyDescent="0.35">
      <c r="A12" s="41" t="s">
        <v>144</v>
      </c>
    </row>
  </sheetData>
  <hyperlinks>
    <hyperlink ref="A3" location="Инфляция!A1" display="Инфляция" xr:uid="{00000000-0004-0000-0000-000000000000}"/>
    <hyperlink ref="A4" location="Инвестиции!A1" display="Инвестиции" xr:uid="{00000000-0004-0000-0000-000001000000}"/>
    <hyperlink ref="A5" location="Доходы!A1" display="Доходы" xr:uid="{00000000-0004-0000-0000-000002000000}"/>
    <hyperlink ref="A6" location="Затраты!A1" display="Затраты" xr:uid="{00000000-0004-0000-0000-000003000000}"/>
    <hyperlink ref="A7" location="Оборотка!A1" display="Оборотка" xr:uid="{00000000-0004-0000-0000-000004000000}"/>
    <hyperlink ref="A8" location="'Отчет о прибыли'!A1" display="Отчет о прибыли" xr:uid="{00000000-0004-0000-0000-000005000000}"/>
    <hyperlink ref="A9" location="'Отчет о движении денег'!A1" display="Отчет о движении денег" xr:uid="{00000000-0004-0000-0000-000006000000}"/>
    <hyperlink ref="A10" location="Баланс!A1" display="Баланс" xr:uid="{00000000-0004-0000-0000-000007000000}"/>
    <hyperlink ref="A11" location="Финансирование!A1" display="Финансирование" xr:uid="{00000000-0004-0000-0000-000008000000}"/>
    <hyperlink ref="A12" location="Эффективность!A1" display="Эффективность" xr:uid="{00000000-0004-0000-0000-000009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4.5" x14ac:dyDescent="0.35"/>
  <cols>
    <col min="1" max="1" width="60.453125" style="20" customWidth="1"/>
    <col min="2" max="2" width="15.81640625" style="2" customWidth="1"/>
    <col min="3" max="3" width="10.453125" style="2" customWidth="1"/>
    <col min="4" max="16" width="12.7265625" style="2" customWidth="1"/>
    <col min="17" max="24" width="12.7265625" customWidth="1"/>
  </cols>
  <sheetData>
    <row r="1" spans="1:26" x14ac:dyDescent="0.3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6" x14ac:dyDescent="0.35">
      <c r="A2" s="17" t="s">
        <v>81</v>
      </c>
      <c r="D2" s="2" t="str">
        <f>Баланс!D31</f>
        <v>1 кв. 2023</v>
      </c>
      <c r="E2" s="2" t="str">
        <f>Баланс!E31</f>
        <v>2 кв. 2023</v>
      </c>
      <c r="F2" s="2" t="str">
        <f>Баланс!F31</f>
        <v>3 кв. 2023</v>
      </c>
      <c r="G2" s="2" t="str">
        <f>Баланс!G31</f>
        <v>4 кв. 2023</v>
      </c>
      <c r="H2" s="2" t="str">
        <f>Баланс!H31</f>
        <v>1 кв. 2024</v>
      </c>
      <c r="I2" s="2" t="str">
        <f>Баланс!I31</f>
        <v>2 кв. 2024</v>
      </c>
      <c r="J2" s="2" t="str">
        <f>Баланс!J31</f>
        <v>3 кв. 2024</v>
      </c>
      <c r="K2" s="2" t="str">
        <f>Баланс!K31</f>
        <v>4 кв. 2024</v>
      </c>
      <c r="L2" s="2" t="str">
        <f>Баланс!L31</f>
        <v>1 кв. 2025</v>
      </c>
      <c r="M2" s="2" t="str">
        <f>Баланс!M31</f>
        <v>2 кв. 2025</v>
      </c>
      <c r="N2" s="2" t="str">
        <f>Баланс!N31</f>
        <v>3 кв. 2025</v>
      </c>
      <c r="O2" s="2" t="str">
        <f>Баланс!O31</f>
        <v>4 кв. 2025</v>
      </c>
      <c r="P2" s="2" t="str">
        <f>Баланс!P31</f>
        <v>1 кв. 2026</v>
      </c>
      <c r="Q2" s="2" t="str">
        <f>Баланс!Q31</f>
        <v>2 кв. 2026</v>
      </c>
      <c r="R2" s="2" t="str">
        <f>Баланс!R31</f>
        <v>3 кв. 2026</v>
      </c>
      <c r="S2" s="2" t="str">
        <f>Баланс!S31</f>
        <v>4 кв. 2026</v>
      </c>
      <c r="T2" s="2" t="str">
        <f>Баланс!T31</f>
        <v>1 кв. 2027</v>
      </c>
      <c r="U2" s="2" t="str">
        <f>Баланс!U31</f>
        <v>2 кв. 2027</v>
      </c>
      <c r="V2" s="2" t="str">
        <f>Баланс!V31</f>
        <v>3 кв. 2027</v>
      </c>
      <c r="W2" s="2" t="str">
        <f>Баланс!W31</f>
        <v>4 кв. 2027</v>
      </c>
      <c r="X2" s="2" t="s">
        <v>5</v>
      </c>
    </row>
    <row r="3" spans="1:26" x14ac:dyDescent="0.35">
      <c r="A3" s="17" t="s">
        <v>122</v>
      </c>
      <c r="Q3" s="2"/>
      <c r="R3" s="2"/>
      <c r="S3" s="2"/>
      <c r="T3" s="2"/>
      <c r="U3" s="2"/>
      <c r="V3" s="2"/>
      <c r="W3" s="2"/>
      <c r="X3" s="2"/>
    </row>
    <row r="4" spans="1:26" x14ac:dyDescent="0.35">
      <c r="A4" s="20" t="s">
        <v>19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2">
        <f t="shared" ref="X4:X6" si="0">SUM(D4:W4)</f>
        <v>0</v>
      </c>
    </row>
    <row r="5" spans="1:26" x14ac:dyDescent="0.35">
      <c r="A5" s="20" t="s">
        <v>123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2">
        <f t="shared" si="0"/>
        <v>0</v>
      </c>
    </row>
    <row r="6" spans="1:26" x14ac:dyDescent="0.35">
      <c r="A6" s="20" t="s">
        <v>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2">
        <f t="shared" si="0"/>
        <v>0</v>
      </c>
    </row>
    <row r="8" spans="1:26" x14ac:dyDescent="0.35">
      <c r="A8" s="17" t="s">
        <v>82</v>
      </c>
      <c r="B8" s="23">
        <v>0.2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2">
        <f>SUM(D8:W8)</f>
        <v>0</v>
      </c>
    </row>
    <row r="9" spans="1:26" x14ac:dyDescent="0.35">
      <c r="D9" s="4"/>
      <c r="E9" s="4"/>
      <c r="F9" s="4"/>
      <c r="G9" s="4"/>
      <c r="H9" s="4"/>
    </row>
    <row r="10" spans="1:26" x14ac:dyDescent="0.35">
      <c r="A10" s="17" t="s">
        <v>83</v>
      </c>
      <c r="D10" s="2" t="str">
        <f>D2</f>
        <v>1 кв. 2023</v>
      </c>
      <c r="E10" s="2" t="str">
        <f t="shared" ref="E10:W10" si="1">E2</f>
        <v>2 кв. 2023</v>
      </c>
      <c r="F10" s="2" t="str">
        <f t="shared" si="1"/>
        <v>3 кв. 2023</v>
      </c>
      <c r="G10" s="2" t="str">
        <f t="shared" si="1"/>
        <v>4 кв. 2023</v>
      </c>
      <c r="H10" s="2" t="str">
        <f t="shared" si="1"/>
        <v>1 кв. 2024</v>
      </c>
      <c r="I10" s="2" t="str">
        <f t="shared" si="1"/>
        <v>2 кв. 2024</v>
      </c>
      <c r="J10" s="2" t="str">
        <f t="shared" si="1"/>
        <v>3 кв. 2024</v>
      </c>
      <c r="K10" s="2" t="str">
        <f t="shared" si="1"/>
        <v>4 кв. 2024</v>
      </c>
      <c r="L10" s="2" t="str">
        <f t="shared" si="1"/>
        <v>1 кв. 2025</v>
      </c>
      <c r="M10" s="2" t="str">
        <f t="shared" si="1"/>
        <v>2 кв. 2025</v>
      </c>
      <c r="N10" s="2" t="str">
        <f t="shared" si="1"/>
        <v>3 кв. 2025</v>
      </c>
      <c r="O10" s="2" t="str">
        <f t="shared" si="1"/>
        <v>4 кв. 2025</v>
      </c>
      <c r="P10" s="2" t="str">
        <f t="shared" si="1"/>
        <v>1 кв. 2026</v>
      </c>
      <c r="Q10" s="2" t="str">
        <f t="shared" si="1"/>
        <v>2 кв. 2026</v>
      </c>
      <c r="R10" s="2" t="str">
        <f t="shared" si="1"/>
        <v>3 кв. 2026</v>
      </c>
      <c r="S10" s="2" t="str">
        <f t="shared" si="1"/>
        <v>4 кв. 2026</v>
      </c>
      <c r="T10" s="2" t="str">
        <f t="shared" si="1"/>
        <v>1 кв. 2027</v>
      </c>
      <c r="U10" s="2" t="str">
        <f t="shared" si="1"/>
        <v>2 кв. 2027</v>
      </c>
      <c r="V10" s="2" t="str">
        <f t="shared" si="1"/>
        <v>3 кв. 2027</v>
      </c>
      <c r="W10" s="2" t="str">
        <f t="shared" si="1"/>
        <v>4 кв. 2027</v>
      </c>
      <c r="X10" s="2"/>
    </row>
    <row r="11" spans="1:26" x14ac:dyDescent="0.35">
      <c r="A11" s="16" t="s">
        <v>85</v>
      </c>
      <c r="B11" s="23">
        <v>0.15</v>
      </c>
      <c r="Q11" s="2"/>
      <c r="R11" s="2"/>
      <c r="S11" s="2"/>
      <c r="T11" s="2"/>
      <c r="U11" s="2"/>
      <c r="V11" s="2"/>
      <c r="W11" s="2"/>
      <c r="X11" s="2"/>
    </row>
    <row r="12" spans="1:26" x14ac:dyDescent="0.35">
      <c r="A12" s="20" t="s">
        <v>84</v>
      </c>
      <c r="C12" s="2" t="s">
        <v>11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>
        <f>SUM(D12:W12)</f>
        <v>0</v>
      </c>
      <c r="Y12" s="4"/>
      <c r="Z12" s="4"/>
    </row>
    <row r="13" spans="1:26" x14ac:dyDescent="0.35">
      <c r="A13" s="20" t="s">
        <v>86</v>
      </c>
      <c r="C13" s="2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4">
        <f t="shared" ref="X13:X14" si="2">SUM(D13:W13)</f>
        <v>0</v>
      </c>
      <c r="Y13" s="4"/>
      <c r="Z13" s="4"/>
    </row>
    <row r="14" spans="1:26" x14ac:dyDescent="0.35">
      <c r="A14" s="20" t="s">
        <v>87</v>
      </c>
      <c r="C14" s="2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f t="shared" si="2"/>
        <v>0</v>
      </c>
      <c r="Y14" s="4"/>
      <c r="Z14" s="4"/>
    </row>
    <row r="15" spans="1:26" x14ac:dyDescent="0.35">
      <c r="A15" s="20" t="s">
        <v>88</v>
      </c>
      <c r="C15" s="2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35">
      <c r="A16" s="20" t="s">
        <v>124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2">
        <f>SUM(D16:W16)</f>
        <v>0</v>
      </c>
      <c r="Y16" s="4"/>
      <c r="Z16" s="4"/>
    </row>
    <row r="17" spans="1:23" x14ac:dyDescent="0.35">
      <c r="A17" s="20" t="s">
        <v>125</v>
      </c>
      <c r="B17" s="33"/>
    </row>
    <row r="18" spans="1:23" x14ac:dyDescent="0.35">
      <c r="A18" s="20" t="s">
        <v>89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3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3" sqref="A3"/>
    </sheetView>
  </sheetViews>
  <sheetFormatPr defaultRowHeight="14.5" x14ac:dyDescent="0.35"/>
  <cols>
    <col min="1" max="1" width="60.453125" style="20" customWidth="1"/>
    <col min="2" max="2" width="15.81640625" style="2" customWidth="1"/>
    <col min="3" max="3" width="10.453125" style="2" customWidth="1"/>
    <col min="4" max="16" width="12.7265625" style="2" customWidth="1"/>
    <col min="17" max="24" width="12.7265625" customWidth="1"/>
  </cols>
  <sheetData>
    <row r="1" spans="1:23" x14ac:dyDescent="0.3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3" x14ac:dyDescent="0.35">
      <c r="A2" s="17" t="s">
        <v>144</v>
      </c>
      <c r="Q2" s="2"/>
      <c r="R2" s="2"/>
      <c r="S2" s="2"/>
      <c r="T2" s="2"/>
      <c r="U2" s="2"/>
      <c r="V2" s="2"/>
      <c r="W2" s="2"/>
    </row>
    <row r="3" spans="1:23" x14ac:dyDescent="0.35">
      <c r="Q3" s="2"/>
      <c r="R3" s="2"/>
      <c r="S3" s="2"/>
      <c r="T3" s="2"/>
      <c r="U3" s="2"/>
      <c r="V3" s="2"/>
      <c r="W3" s="2"/>
    </row>
    <row r="4" spans="1:23" x14ac:dyDescent="0.35">
      <c r="A4" s="17" t="s">
        <v>134</v>
      </c>
    </row>
    <row r="5" spans="1:23" s="14" customFormat="1" x14ac:dyDescent="0.35">
      <c r="A5" s="16" t="s">
        <v>131</v>
      </c>
      <c r="B5" s="2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23" s="14" customFormat="1" x14ac:dyDescent="0.35">
      <c r="A6" s="16" t="s">
        <v>132</v>
      </c>
      <c r="B6" s="2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3" s="14" customFormat="1" x14ac:dyDescent="0.35">
      <c r="A7" s="16" t="s">
        <v>133</v>
      </c>
      <c r="B7" s="3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3" s="14" customFormat="1" x14ac:dyDescent="0.35">
      <c r="A8" s="17" t="s">
        <v>135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23" s="14" customFormat="1" x14ac:dyDescent="0.35">
      <c r="A9" s="16" t="s">
        <v>131</v>
      </c>
      <c r="B9" s="3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3" s="14" customFormat="1" x14ac:dyDescent="0.35">
      <c r="A10" s="16" t="s">
        <v>132</v>
      </c>
      <c r="B10" s="3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23" s="14" customFormat="1" x14ac:dyDescent="0.35">
      <c r="A11" s="16" t="s">
        <v>133</v>
      </c>
      <c r="B11" s="3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3" s="14" customFormat="1" x14ac:dyDescent="0.35">
      <c r="A12" s="17" t="s">
        <v>136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3" s="14" customFormat="1" x14ac:dyDescent="0.35">
      <c r="A13" s="16" t="s">
        <v>131</v>
      </c>
      <c r="B13" s="3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23" s="14" customFormat="1" x14ac:dyDescent="0.35">
      <c r="A14" s="16" t="s">
        <v>132</v>
      </c>
      <c r="B14" s="3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23" s="14" customFormat="1" x14ac:dyDescent="0.35">
      <c r="A15" s="16" t="s">
        <v>133</v>
      </c>
      <c r="B15" s="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23" s="14" customFormat="1" x14ac:dyDescent="0.35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24" x14ac:dyDescent="0.35">
      <c r="A17" s="17" t="s">
        <v>126</v>
      </c>
      <c r="D17" s="2" t="str">
        <f>Финансирование!D2</f>
        <v>1 кв. 2023</v>
      </c>
      <c r="E17" s="2" t="str">
        <f>Финансирование!E2</f>
        <v>2 кв. 2023</v>
      </c>
      <c r="F17" s="2" t="str">
        <f>Финансирование!F2</f>
        <v>3 кв. 2023</v>
      </c>
      <c r="G17" s="2" t="str">
        <f>Финансирование!G2</f>
        <v>4 кв. 2023</v>
      </c>
      <c r="H17" s="2" t="str">
        <f>Финансирование!H2</f>
        <v>1 кв. 2024</v>
      </c>
      <c r="I17" s="2" t="str">
        <f>Финансирование!I2</f>
        <v>2 кв. 2024</v>
      </c>
      <c r="J17" s="2" t="str">
        <f>Финансирование!J2</f>
        <v>3 кв. 2024</v>
      </c>
      <c r="K17" s="2" t="str">
        <f>Финансирование!K2</f>
        <v>4 кв. 2024</v>
      </c>
      <c r="L17" s="2" t="str">
        <f>Финансирование!L2</f>
        <v>1 кв. 2025</v>
      </c>
      <c r="M17" s="2" t="str">
        <f>Финансирование!M2</f>
        <v>2 кв. 2025</v>
      </c>
      <c r="N17" s="2" t="str">
        <f>Финансирование!N2</f>
        <v>3 кв. 2025</v>
      </c>
      <c r="O17" s="2" t="str">
        <f>Финансирование!O2</f>
        <v>4 кв. 2025</v>
      </c>
      <c r="P17" s="2" t="str">
        <f>Финансирование!P2</f>
        <v>1 кв. 2026</v>
      </c>
      <c r="Q17" s="2" t="str">
        <f>Финансирование!Q2</f>
        <v>2 кв. 2026</v>
      </c>
      <c r="R17" s="2" t="str">
        <f>Финансирование!R2</f>
        <v>3 кв. 2026</v>
      </c>
      <c r="S17" s="2" t="str">
        <f>Финансирование!S2</f>
        <v>4 кв. 2026</v>
      </c>
      <c r="T17" s="2" t="str">
        <f>Финансирование!T2</f>
        <v>1 кв. 2027</v>
      </c>
      <c r="U17" s="2" t="str">
        <f>Финансирование!U2</f>
        <v>2 кв. 2027</v>
      </c>
      <c r="V17" s="2" t="str">
        <f>Финансирование!V2</f>
        <v>3 кв. 2027</v>
      </c>
      <c r="W17" s="2" t="str">
        <f>Финансирование!W2</f>
        <v>4 кв. 2027</v>
      </c>
      <c r="X17" s="2" t="s">
        <v>5</v>
      </c>
    </row>
    <row r="18" spans="1:24" x14ac:dyDescent="0.35">
      <c r="A18" s="20" t="s">
        <v>129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2">
        <f>SUM(D18:W18)</f>
        <v>0</v>
      </c>
    </row>
    <row r="19" spans="1:24" x14ac:dyDescent="0.35">
      <c r="A19" s="20" t="s">
        <v>130</v>
      </c>
      <c r="B19" s="36"/>
    </row>
    <row r="20" spans="1:24" x14ac:dyDescent="0.35">
      <c r="A20" s="20" t="s">
        <v>127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4" x14ac:dyDescent="0.35">
      <c r="A21" s="20" t="s">
        <v>137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2">
        <f>SUM(D21:W21)</f>
        <v>0</v>
      </c>
    </row>
    <row r="22" spans="1:24" x14ac:dyDescent="0.35">
      <c r="A22" s="17" t="s">
        <v>128</v>
      </c>
      <c r="B22" s="18"/>
    </row>
    <row r="23" spans="1:24" x14ac:dyDescent="0.35">
      <c r="A23" s="20" t="s">
        <v>138</v>
      </c>
      <c r="B23" s="33"/>
    </row>
    <row r="24" spans="1:24" x14ac:dyDescent="0.35">
      <c r="A24" s="20" t="s">
        <v>140</v>
      </c>
      <c r="B24" s="33"/>
    </row>
    <row r="25" spans="1:24" x14ac:dyDescent="0.35">
      <c r="A25" s="17" t="s">
        <v>139</v>
      </c>
      <c r="B25" s="39"/>
    </row>
    <row r="26" spans="1:24" x14ac:dyDescent="0.35">
      <c r="A26" s="20" t="s">
        <v>141</v>
      </c>
      <c r="B26" s="2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4" x14ac:dyDescent="0.35">
      <c r="A27" s="17" t="s">
        <v>142</v>
      </c>
      <c r="B27" s="40"/>
      <c r="C27" s="19"/>
    </row>
    <row r="29" spans="1:24" x14ac:dyDescent="0.35">
      <c r="A29" s="17" t="s">
        <v>143</v>
      </c>
      <c r="Q29" s="2"/>
      <c r="R29" s="2"/>
      <c r="S29" s="2"/>
      <c r="T29" s="2"/>
      <c r="U29" s="2"/>
      <c r="V29" s="2"/>
      <c r="W29" s="2"/>
      <c r="X29" s="2" t="s">
        <v>5</v>
      </c>
    </row>
    <row r="30" spans="1:24" x14ac:dyDescent="0.35">
      <c r="A30" s="20" t="s">
        <v>129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2">
        <f>SUM(D30:W30)</f>
        <v>0</v>
      </c>
    </row>
    <row r="31" spans="1:24" x14ac:dyDescent="0.35">
      <c r="A31" s="20" t="s">
        <v>130</v>
      </c>
      <c r="B31" s="36"/>
    </row>
    <row r="32" spans="1:24" x14ac:dyDescent="0.35">
      <c r="A32" s="20" t="s">
        <v>127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4" x14ac:dyDescent="0.35">
      <c r="A33" s="20" t="s">
        <v>137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2">
        <f>SUM(D33:W33)</f>
        <v>0</v>
      </c>
    </row>
    <row r="34" spans="1:24" x14ac:dyDescent="0.35">
      <c r="A34" s="17" t="s">
        <v>128</v>
      </c>
      <c r="B34" s="18"/>
    </row>
    <row r="35" spans="1:24" x14ac:dyDescent="0.35">
      <c r="A35" s="20" t="s">
        <v>138</v>
      </c>
      <c r="B35" s="33"/>
    </row>
    <row r="36" spans="1:24" x14ac:dyDescent="0.35">
      <c r="A36" s="20" t="s">
        <v>140</v>
      </c>
      <c r="B36" s="33"/>
    </row>
    <row r="37" spans="1:24" x14ac:dyDescent="0.35">
      <c r="A37" s="17" t="s">
        <v>139</v>
      </c>
      <c r="B37" s="39"/>
    </row>
    <row r="38" spans="1:24" x14ac:dyDescent="0.35">
      <c r="A38" s="20" t="s">
        <v>141</v>
      </c>
      <c r="B38" s="2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4" x14ac:dyDescent="0.35">
      <c r="A39" s="17" t="s">
        <v>142</v>
      </c>
      <c r="B39" s="40"/>
      <c r="C3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B14"/>
  <sheetViews>
    <sheetView workbookViewId="0">
      <selection activeCell="A2" sqref="A2"/>
    </sheetView>
  </sheetViews>
  <sheetFormatPr defaultRowHeight="14.5" x14ac:dyDescent="0.35"/>
  <cols>
    <col min="1" max="1" width="55.26953125" customWidth="1"/>
    <col min="2" max="2" width="17.81640625" style="2" customWidth="1"/>
    <col min="3" max="3" width="24.7265625" customWidth="1"/>
  </cols>
  <sheetData>
    <row r="2" spans="1:2" x14ac:dyDescent="0.35">
      <c r="A2" s="1" t="s">
        <v>9</v>
      </c>
    </row>
    <row r="3" spans="1:2" x14ac:dyDescent="0.35">
      <c r="A3" s="1"/>
    </row>
    <row r="4" spans="1:2" x14ac:dyDescent="0.35">
      <c r="A4" t="s">
        <v>162</v>
      </c>
    </row>
    <row r="5" spans="1:2" x14ac:dyDescent="0.35">
      <c r="A5" t="s">
        <v>6</v>
      </c>
    </row>
    <row r="7" spans="1:2" x14ac:dyDescent="0.35">
      <c r="A7" t="s">
        <v>7</v>
      </c>
      <c r="B7" s="3"/>
    </row>
    <row r="8" spans="1:2" x14ac:dyDescent="0.35">
      <c r="A8" t="s">
        <v>4</v>
      </c>
      <c r="B8" s="3"/>
    </row>
    <row r="10" spans="1:2" x14ac:dyDescent="0.35">
      <c r="A10" s="6" t="s">
        <v>0</v>
      </c>
      <c r="B10" s="9"/>
    </row>
    <row r="11" spans="1:2" x14ac:dyDescent="0.35">
      <c r="A11" s="7" t="s">
        <v>1</v>
      </c>
      <c r="B11" s="10"/>
    </row>
    <row r="12" spans="1:2" x14ac:dyDescent="0.35">
      <c r="A12" s="7" t="s">
        <v>8</v>
      </c>
      <c r="B12" s="11"/>
    </row>
    <row r="13" spans="1:2" x14ac:dyDescent="0.35">
      <c r="A13" s="7" t="s">
        <v>3</v>
      </c>
      <c r="B13" s="12"/>
    </row>
    <row r="14" spans="1:2" x14ac:dyDescent="0.35">
      <c r="A14" s="8" t="s">
        <v>2</v>
      </c>
      <c r="B14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X37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A2" sqref="A2"/>
    </sheetView>
  </sheetViews>
  <sheetFormatPr defaultRowHeight="14.5" x14ac:dyDescent="0.35"/>
  <cols>
    <col min="1" max="1" width="60.453125" style="20" customWidth="1"/>
    <col min="2" max="2" width="11.54296875" style="2" customWidth="1"/>
    <col min="3" max="3" width="10.453125" style="2" customWidth="1"/>
    <col min="4" max="16" width="12.7265625" style="2" customWidth="1"/>
    <col min="17" max="24" width="12.7265625" customWidth="1"/>
  </cols>
  <sheetData>
    <row r="1" spans="1:24" x14ac:dyDescent="0.3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4" x14ac:dyDescent="0.35">
      <c r="A2" s="17" t="s">
        <v>19</v>
      </c>
    </row>
    <row r="3" spans="1:24" x14ac:dyDescent="0.35">
      <c r="A3" s="17"/>
    </row>
    <row r="4" spans="1:24" x14ac:dyDescent="0.35">
      <c r="A4" s="17" t="s">
        <v>20</v>
      </c>
      <c r="D4" s="2" t="s">
        <v>53</v>
      </c>
      <c r="E4" s="2" t="s">
        <v>54</v>
      </c>
      <c r="F4" s="2" t="s">
        <v>55</v>
      </c>
      <c r="G4" s="2" t="s">
        <v>56</v>
      </c>
      <c r="H4" s="2" t="s">
        <v>154</v>
      </c>
      <c r="I4" s="2" t="s">
        <v>155</v>
      </c>
      <c r="J4" s="2" t="s">
        <v>156</v>
      </c>
      <c r="K4" s="2" t="s">
        <v>157</v>
      </c>
      <c r="L4" s="2" t="s">
        <v>158</v>
      </c>
      <c r="M4" s="2" t="s">
        <v>159</v>
      </c>
      <c r="N4" s="2" t="s">
        <v>160</v>
      </c>
      <c r="O4" s="2" t="s">
        <v>161</v>
      </c>
      <c r="P4" s="2" t="s">
        <v>163</v>
      </c>
      <c r="Q4" s="2" t="s">
        <v>164</v>
      </c>
      <c r="R4" s="2" t="s">
        <v>165</v>
      </c>
      <c r="S4" s="2" t="s">
        <v>166</v>
      </c>
      <c r="T4" s="2" t="s">
        <v>167</v>
      </c>
      <c r="U4" s="2" t="s">
        <v>168</v>
      </c>
      <c r="V4" s="2" t="s">
        <v>169</v>
      </c>
      <c r="W4" s="2" t="s">
        <v>170</v>
      </c>
      <c r="X4" s="2" t="s">
        <v>5</v>
      </c>
    </row>
    <row r="5" spans="1:24" x14ac:dyDescent="0.35">
      <c r="A5" s="16" t="s">
        <v>21</v>
      </c>
      <c r="B5" s="3">
        <v>1</v>
      </c>
      <c r="C5" s="5"/>
      <c r="D5" s="4">
        <f>B5*C5</f>
        <v>0</v>
      </c>
    </row>
    <row r="6" spans="1:24" x14ac:dyDescent="0.35">
      <c r="A6" s="20" t="s">
        <v>22</v>
      </c>
      <c r="B6" s="3">
        <v>1</v>
      </c>
      <c r="C6" s="5"/>
      <c r="D6" s="4">
        <f t="shared" ref="D6:D22" si="0">B6*C6</f>
        <v>0</v>
      </c>
    </row>
    <row r="7" spans="1:24" x14ac:dyDescent="0.35">
      <c r="A7" s="20" t="s">
        <v>23</v>
      </c>
      <c r="B7" s="3">
        <v>2</v>
      </c>
      <c r="C7" s="5">
        <v>60000</v>
      </c>
      <c r="D7" s="4">
        <f t="shared" si="0"/>
        <v>120000</v>
      </c>
    </row>
    <row r="8" spans="1:24" x14ac:dyDescent="0.35">
      <c r="A8" s="20" t="s">
        <v>24</v>
      </c>
      <c r="B8" s="3">
        <v>1</v>
      </c>
      <c r="C8" s="5">
        <v>15000</v>
      </c>
      <c r="D8" s="4">
        <f t="shared" si="0"/>
        <v>15000</v>
      </c>
    </row>
    <row r="9" spans="1:24" x14ac:dyDescent="0.35">
      <c r="A9" s="20" t="s">
        <v>25</v>
      </c>
      <c r="B9" s="3">
        <v>1</v>
      </c>
      <c r="C9" s="5">
        <v>50000</v>
      </c>
      <c r="D9" s="4">
        <f t="shared" si="0"/>
        <v>50000</v>
      </c>
    </row>
    <row r="10" spans="1:24" x14ac:dyDescent="0.35">
      <c r="A10" s="20" t="s">
        <v>26</v>
      </c>
      <c r="B10" s="3">
        <v>1</v>
      </c>
      <c r="C10" s="5">
        <v>50000</v>
      </c>
      <c r="D10" s="4">
        <f t="shared" si="0"/>
        <v>50000</v>
      </c>
    </row>
    <row r="11" spans="1:24" x14ac:dyDescent="0.35">
      <c r="A11" s="20" t="s">
        <v>27</v>
      </c>
      <c r="B11" s="3">
        <v>1</v>
      </c>
      <c r="C11" s="5">
        <v>100000</v>
      </c>
      <c r="D11" s="4">
        <f t="shared" si="0"/>
        <v>100000</v>
      </c>
    </row>
    <row r="12" spans="1:24" x14ac:dyDescent="0.35">
      <c r="A12" s="20" t="s">
        <v>28</v>
      </c>
      <c r="B12" s="3">
        <v>1</v>
      </c>
      <c r="C12" s="5">
        <v>50000</v>
      </c>
      <c r="D12" s="4">
        <f t="shared" si="0"/>
        <v>50000</v>
      </c>
    </row>
    <row r="13" spans="1:24" x14ac:dyDescent="0.35">
      <c r="A13" s="20" t="s">
        <v>29</v>
      </c>
      <c r="B13" s="3">
        <v>1</v>
      </c>
      <c r="C13" s="5">
        <v>150000</v>
      </c>
      <c r="D13" s="4">
        <f t="shared" si="0"/>
        <v>150000</v>
      </c>
    </row>
    <row r="14" spans="1:24" x14ac:dyDescent="0.35">
      <c r="A14" s="20" t="s">
        <v>30</v>
      </c>
      <c r="B14" s="3">
        <v>1</v>
      </c>
      <c r="C14" s="5">
        <v>50000</v>
      </c>
      <c r="D14" s="4">
        <f t="shared" si="0"/>
        <v>50000</v>
      </c>
    </row>
    <row r="15" spans="1:24" x14ac:dyDescent="0.35">
      <c r="A15" s="20" t="s">
        <v>31</v>
      </c>
      <c r="B15" s="3">
        <v>1</v>
      </c>
      <c r="C15" s="5">
        <v>35000</v>
      </c>
      <c r="D15" s="4">
        <f t="shared" si="0"/>
        <v>35000</v>
      </c>
    </row>
    <row r="16" spans="1:24" x14ac:dyDescent="0.35">
      <c r="A16" s="20" t="s">
        <v>32</v>
      </c>
      <c r="B16" s="3">
        <v>2</v>
      </c>
      <c r="C16" s="5">
        <v>15000</v>
      </c>
      <c r="D16" s="4">
        <f t="shared" si="0"/>
        <v>30000</v>
      </c>
    </row>
    <row r="17" spans="1:23" x14ac:dyDescent="0.35">
      <c r="A17" s="20" t="s">
        <v>33</v>
      </c>
      <c r="B17" s="3">
        <v>1</v>
      </c>
      <c r="C17" s="5">
        <v>50000</v>
      </c>
      <c r="D17" s="4">
        <f t="shared" si="0"/>
        <v>50000</v>
      </c>
    </row>
    <row r="18" spans="1:23" x14ac:dyDescent="0.35">
      <c r="A18" s="20" t="s">
        <v>34</v>
      </c>
      <c r="B18" s="3">
        <v>1</v>
      </c>
      <c r="C18" s="5">
        <v>50000</v>
      </c>
      <c r="D18" s="4">
        <f t="shared" si="0"/>
        <v>50000</v>
      </c>
    </row>
    <row r="19" spans="1:23" x14ac:dyDescent="0.35">
      <c r="A19" s="20" t="s">
        <v>35</v>
      </c>
      <c r="B19" s="3">
        <v>1</v>
      </c>
      <c r="C19" s="5">
        <v>50000</v>
      </c>
      <c r="D19" s="4">
        <f t="shared" si="0"/>
        <v>50000</v>
      </c>
    </row>
    <row r="20" spans="1:23" x14ac:dyDescent="0.35">
      <c r="A20" s="20" t="s">
        <v>36</v>
      </c>
      <c r="B20" s="3">
        <v>1</v>
      </c>
      <c r="C20" s="5">
        <v>10000</v>
      </c>
      <c r="D20" s="4">
        <f t="shared" si="0"/>
        <v>10000</v>
      </c>
    </row>
    <row r="21" spans="1:23" x14ac:dyDescent="0.35">
      <c r="A21" s="20" t="s">
        <v>37</v>
      </c>
      <c r="B21" s="3">
        <v>2</v>
      </c>
      <c r="C21" s="5">
        <v>50000</v>
      </c>
      <c r="D21" s="4">
        <f t="shared" si="0"/>
        <v>100000</v>
      </c>
    </row>
    <row r="22" spans="1:23" x14ac:dyDescent="0.35">
      <c r="A22" s="20" t="s">
        <v>38</v>
      </c>
      <c r="B22" s="3">
        <v>2</v>
      </c>
      <c r="C22" s="5">
        <v>5000</v>
      </c>
      <c r="D22" s="4">
        <f t="shared" si="0"/>
        <v>10000</v>
      </c>
    </row>
    <row r="23" spans="1:23" s="1" customFormat="1" x14ac:dyDescent="0.35">
      <c r="A23" s="17" t="s">
        <v>5</v>
      </c>
      <c r="B23" s="19"/>
      <c r="C23" s="18">
        <f>SUMPRODUCT(B5:B22,C5:C22)</f>
        <v>920000</v>
      </c>
      <c r="D23" s="18">
        <f>SUM(D5:D22)</f>
        <v>920000</v>
      </c>
      <c r="E23" s="18">
        <f t="shared" ref="E23:W23" si="1">SUM(E5:E22)</f>
        <v>0</v>
      </c>
      <c r="F23" s="18">
        <f t="shared" si="1"/>
        <v>0</v>
      </c>
      <c r="G23" s="18">
        <f t="shared" si="1"/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18">
        <f t="shared" si="1"/>
        <v>0</v>
      </c>
      <c r="L23" s="18">
        <f t="shared" si="1"/>
        <v>0</v>
      </c>
      <c r="M23" s="18">
        <f t="shared" si="1"/>
        <v>0</v>
      </c>
      <c r="N23" s="18">
        <f t="shared" si="1"/>
        <v>0</v>
      </c>
      <c r="O23" s="18">
        <f t="shared" si="1"/>
        <v>0</v>
      </c>
      <c r="P23" s="18">
        <f t="shared" si="1"/>
        <v>0</v>
      </c>
      <c r="Q23" s="18">
        <f t="shared" si="1"/>
        <v>0</v>
      </c>
      <c r="R23" s="18">
        <f t="shared" si="1"/>
        <v>0</v>
      </c>
      <c r="S23" s="18">
        <f t="shared" si="1"/>
        <v>0</v>
      </c>
      <c r="T23" s="18">
        <f t="shared" si="1"/>
        <v>0</v>
      </c>
      <c r="U23" s="18">
        <f t="shared" si="1"/>
        <v>0</v>
      </c>
      <c r="V23" s="18">
        <f t="shared" si="1"/>
        <v>0</v>
      </c>
      <c r="W23" s="18">
        <f t="shared" si="1"/>
        <v>0</v>
      </c>
    </row>
    <row r="24" spans="1:23" x14ac:dyDescent="0.35">
      <c r="A24" s="20" t="s">
        <v>39</v>
      </c>
      <c r="C24" s="4">
        <f>C23-C5-C6</f>
        <v>920000</v>
      </c>
    </row>
    <row r="26" spans="1:23" x14ac:dyDescent="0.35">
      <c r="A26" s="17" t="s">
        <v>40</v>
      </c>
    </row>
    <row r="27" spans="1:23" x14ac:dyDescent="0.35">
      <c r="A27" s="20" t="s">
        <v>41</v>
      </c>
      <c r="C27" s="2" t="s">
        <v>11</v>
      </c>
      <c r="F27" s="4"/>
    </row>
    <row r="28" spans="1:23" x14ac:dyDescent="0.35">
      <c r="A28" s="20" t="s">
        <v>42</v>
      </c>
      <c r="B28" s="3"/>
      <c r="C28" s="2" t="s">
        <v>43</v>
      </c>
    </row>
    <row r="29" spans="1:23" x14ac:dyDescent="0.35">
      <c r="A29" s="20" t="s">
        <v>44</v>
      </c>
      <c r="C29" s="2" t="s">
        <v>11</v>
      </c>
      <c r="F29" s="1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35">
      <c r="A30" s="20" t="s">
        <v>45</v>
      </c>
      <c r="C30" s="2" t="s">
        <v>11</v>
      </c>
      <c r="F30" s="4"/>
      <c r="G30" s="4"/>
      <c r="H30" s="4"/>
      <c r="I30" s="4"/>
      <c r="J30" s="22"/>
      <c r="K30" s="4"/>
      <c r="L30" s="4"/>
      <c r="M30" s="18"/>
      <c r="N30" s="22"/>
      <c r="O30" s="4"/>
      <c r="P30" s="4"/>
      <c r="Q30" s="4"/>
      <c r="R30" s="4"/>
      <c r="S30" s="4"/>
      <c r="T30" s="4"/>
      <c r="U30" s="4"/>
      <c r="V30" s="4"/>
      <c r="W30" s="4"/>
    </row>
    <row r="32" spans="1:23" x14ac:dyDescent="0.35">
      <c r="A32" s="17" t="s">
        <v>46</v>
      </c>
      <c r="B32" s="5"/>
      <c r="C32" s="2" t="s">
        <v>11</v>
      </c>
      <c r="E32" s="4">
        <f>B32</f>
        <v>0</v>
      </c>
    </row>
    <row r="34" spans="1:6" x14ac:dyDescent="0.35">
      <c r="A34" s="17" t="s">
        <v>90</v>
      </c>
      <c r="C34" s="2" t="s">
        <v>11</v>
      </c>
      <c r="F34" s="4">
        <f>C24</f>
        <v>920000</v>
      </c>
    </row>
    <row r="35" spans="1:6" x14ac:dyDescent="0.35">
      <c r="A35" s="17" t="s">
        <v>91</v>
      </c>
      <c r="C35" s="2" t="s">
        <v>11</v>
      </c>
      <c r="F35" s="4">
        <f>C6</f>
        <v>0</v>
      </c>
    </row>
    <row r="36" spans="1:6" x14ac:dyDescent="0.35">
      <c r="A36" s="17" t="s">
        <v>102</v>
      </c>
      <c r="C36" s="2" t="s">
        <v>11</v>
      </c>
      <c r="F36" s="4">
        <f>E32</f>
        <v>0</v>
      </c>
    </row>
    <row r="37" spans="1:6" x14ac:dyDescent="0.35">
      <c r="A37" s="17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X1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A2" sqref="A2"/>
    </sheetView>
  </sheetViews>
  <sheetFormatPr defaultRowHeight="14.5" x14ac:dyDescent="0.35"/>
  <cols>
    <col min="1" max="1" width="60.453125" style="20" customWidth="1"/>
    <col min="2" max="2" width="15.81640625" style="2" customWidth="1"/>
    <col min="3" max="3" width="10.453125" style="2" customWidth="1"/>
    <col min="4" max="16" width="12.7265625" style="2" customWidth="1"/>
    <col min="17" max="24" width="12.7265625" customWidth="1"/>
  </cols>
  <sheetData>
    <row r="1" spans="1:24" x14ac:dyDescent="0.3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4" x14ac:dyDescent="0.35">
      <c r="A2" s="17" t="s">
        <v>10</v>
      </c>
    </row>
    <row r="3" spans="1:24" x14ac:dyDescent="0.35">
      <c r="A3" s="17"/>
    </row>
    <row r="4" spans="1:24" x14ac:dyDescent="0.35">
      <c r="A4" s="17" t="s">
        <v>12</v>
      </c>
      <c r="D4" s="2" t="str">
        <f>Инвестиции!D4</f>
        <v>1 кв. 2023</v>
      </c>
      <c r="E4" s="2" t="str">
        <f>Инвестиции!E4</f>
        <v>2 кв. 2023</v>
      </c>
      <c r="F4" s="2" t="str">
        <f>Инвестиции!F4</f>
        <v>3 кв. 2023</v>
      </c>
      <c r="G4" s="2" t="str">
        <f>Инвестиции!G4</f>
        <v>4 кв. 2023</v>
      </c>
      <c r="H4" s="2" t="str">
        <f>Инвестиции!H4</f>
        <v>1 кв. 2024</v>
      </c>
      <c r="I4" s="2" t="str">
        <f>Инвестиции!I4</f>
        <v>2 кв. 2024</v>
      </c>
      <c r="J4" s="2" t="str">
        <f>Инвестиции!J4</f>
        <v>3 кв. 2024</v>
      </c>
      <c r="K4" s="2" t="str">
        <f>Инвестиции!K4</f>
        <v>4 кв. 2024</v>
      </c>
      <c r="L4" s="2" t="str">
        <f>Инвестиции!L4</f>
        <v>1 кв. 2025</v>
      </c>
      <c r="M4" s="2" t="str">
        <f>Инвестиции!M4</f>
        <v>2 кв. 2025</v>
      </c>
      <c r="N4" s="2" t="str">
        <f>Инвестиции!N4</f>
        <v>3 кв. 2025</v>
      </c>
      <c r="O4" s="2" t="str">
        <f>Инвестиции!O4</f>
        <v>4 кв. 2025</v>
      </c>
      <c r="P4" s="2" t="str">
        <f>Инвестиции!P4</f>
        <v>1 кв. 2026</v>
      </c>
      <c r="Q4" s="2" t="str">
        <f>Инвестиции!Q4</f>
        <v>2 кв. 2026</v>
      </c>
      <c r="R4" s="2" t="str">
        <f>Инвестиции!R4</f>
        <v>3 кв. 2026</v>
      </c>
      <c r="S4" s="2" t="str">
        <f>Инвестиции!S4</f>
        <v>4 кв. 2026</v>
      </c>
      <c r="T4" s="2" t="str">
        <f>Инвестиции!T4</f>
        <v>1 кв. 2027</v>
      </c>
      <c r="U4" s="2" t="str">
        <f>Инвестиции!U4</f>
        <v>2 кв. 2027</v>
      </c>
      <c r="V4" s="2" t="str">
        <f>Инвестиции!V4</f>
        <v>3 кв. 2027</v>
      </c>
      <c r="W4" s="2" t="str">
        <f>Инвестиции!W4</f>
        <v>4 кв. 2027</v>
      </c>
      <c r="X4" s="2" t="s">
        <v>5</v>
      </c>
    </row>
    <row r="5" spans="1:24" x14ac:dyDescent="0.3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x14ac:dyDescent="0.3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4" x14ac:dyDescent="0.3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4" x14ac:dyDescent="0.3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4" s="45" customFormat="1" x14ac:dyDescent="0.35">
      <c r="A9" s="43"/>
      <c r="B9" s="28"/>
      <c r="C9" s="28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4" x14ac:dyDescent="0.3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s="1" customFormat="1" x14ac:dyDescent="0.35">
      <c r="A11" s="17"/>
      <c r="B11" s="19"/>
      <c r="C11" s="19"/>
      <c r="D11" s="18"/>
      <c r="E11" s="18"/>
      <c r="F11" s="4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5">
        <f>SUM(D11:W11)</f>
        <v>0</v>
      </c>
    </row>
    <row r="13" spans="1:24" x14ac:dyDescent="0.35">
      <c r="A13" s="43"/>
      <c r="B13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X44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A2" sqref="A2"/>
    </sheetView>
  </sheetViews>
  <sheetFormatPr defaultRowHeight="14.5" x14ac:dyDescent="0.35"/>
  <cols>
    <col min="1" max="1" width="60.453125" style="20" customWidth="1"/>
    <col min="2" max="2" width="15.81640625" style="2" customWidth="1"/>
    <col min="3" max="3" width="10.453125" style="2" customWidth="1"/>
    <col min="4" max="16" width="12.7265625" style="2" customWidth="1"/>
    <col min="17" max="25" width="12.7265625" customWidth="1"/>
  </cols>
  <sheetData>
    <row r="1" spans="1:24" x14ac:dyDescent="0.3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4" x14ac:dyDescent="0.35">
      <c r="A2" s="17" t="s">
        <v>14</v>
      </c>
    </row>
    <row r="3" spans="1:24" x14ac:dyDescent="0.35">
      <c r="A3" s="17"/>
    </row>
    <row r="4" spans="1:24" x14ac:dyDescent="0.35">
      <c r="A4" s="17" t="s">
        <v>15</v>
      </c>
      <c r="D4" s="2" t="str">
        <f>Доходы!D4</f>
        <v>1 кв. 2023</v>
      </c>
      <c r="E4" s="2" t="str">
        <f>Доходы!E4</f>
        <v>2 кв. 2023</v>
      </c>
      <c r="F4" s="2" t="str">
        <f>Доходы!F4</f>
        <v>3 кв. 2023</v>
      </c>
      <c r="G4" s="2" t="str">
        <f>Доходы!G4</f>
        <v>4 кв. 2023</v>
      </c>
      <c r="H4" s="2" t="str">
        <f>Доходы!H4</f>
        <v>1 кв. 2024</v>
      </c>
      <c r="I4" s="2" t="str">
        <f>Доходы!I4</f>
        <v>2 кв. 2024</v>
      </c>
      <c r="J4" s="2" t="str">
        <f>Доходы!J4</f>
        <v>3 кв. 2024</v>
      </c>
      <c r="K4" s="2" t="str">
        <f>Доходы!K4</f>
        <v>4 кв. 2024</v>
      </c>
      <c r="L4" s="2" t="str">
        <f>Доходы!L4</f>
        <v>1 кв. 2025</v>
      </c>
      <c r="M4" s="2" t="str">
        <f>Доходы!M4</f>
        <v>2 кв. 2025</v>
      </c>
      <c r="N4" s="2" t="str">
        <f>Доходы!N4</f>
        <v>3 кв. 2025</v>
      </c>
      <c r="O4" s="2" t="str">
        <f>Доходы!O4</f>
        <v>4 кв. 2025</v>
      </c>
      <c r="P4" s="2" t="str">
        <f>Доходы!P4</f>
        <v>1 кв. 2026</v>
      </c>
      <c r="Q4" s="2" t="str">
        <f>Доходы!Q4</f>
        <v>2 кв. 2026</v>
      </c>
      <c r="R4" s="2" t="str">
        <f>Доходы!R4</f>
        <v>3 кв. 2026</v>
      </c>
      <c r="S4" s="2" t="str">
        <f>Доходы!S4</f>
        <v>4 кв. 2026</v>
      </c>
      <c r="T4" s="2" t="str">
        <f>Доходы!T4</f>
        <v>1 кв. 2027</v>
      </c>
      <c r="U4" s="2" t="str">
        <f>Доходы!U4</f>
        <v>2 кв. 2027</v>
      </c>
      <c r="V4" s="2" t="str">
        <f>Доходы!V4</f>
        <v>3 кв. 2027</v>
      </c>
      <c r="W4" s="2" t="str">
        <f>Доходы!W4</f>
        <v>4 кв. 2027</v>
      </c>
      <c r="X4" s="2" t="s">
        <v>5</v>
      </c>
    </row>
    <row r="5" spans="1:24" x14ac:dyDescent="0.35">
      <c r="A5" s="17"/>
    </row>
    <row r="6" spans="1:24" x14ac:dyDescent="0.35">
      <c r="A6" s="17" t="s">
        <v>18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s="45" customFormat="1" x14ac:dyDescent="0.35">
      <c r="A7" s="43"/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4" s="45" customFormat="1" x14ac:dyDescent="0.35">
      <c r="A8" s="43"/>
      <c r="B8" s="2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4" s="45" customFormat="1" x14ac:dyDescent="0.35">
      <c r="A9" s="43"/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4" s="45" customFormat="1" x14ac:dyDescent="0.35">
      <c r="A10" s="43"/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4" s="45" customFormat="1" x14ac:dyDescent="0.35">
      <c r="A11" s="43"/>
      <c r="B11" s="2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4" s="45" customFormat="1" x14ac:dyDescent="0.35">
      <c r="A12" s="43"/>
      <c r="B12" s="2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4" s="45" customFormat="1" x14ac:dyDescent="0.35">
      <c r="A13" s="43"/>
      <c r="B13" s="2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4" x14ac:dyDescent="0.3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4" x14ac:dyDescent="0.35">
      <c r="A15" s="17" t="s">
        <v>16</v>
      </c>
    </row>
    <row r="16" spans="1:24" s="45" customFormat="1" x14ac:dyDescent="0.35">
      <c r="A16" s="43"/>
      <c r="B16" s="28"/>
      <c r="C16" s="2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4" s="45" customFormat="1" x14ac:dyDescent="0.35">
      <c r="A17" s="43"/>
      <c r="B17" s="30"/>
      <c r="C17" s="2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4" s="45" customFormat="1" x14ac:dyDescent="0.35">
      <c r="A18" s="43"/>
      <c r="B18" s="28"/>
      <c r="C18" s="28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1:24" s="45" customFormat="1" x14ac:dyDescent="0.35">
      <c r="A19" s="43"/>
      <c r="B19" s="28"/>
      <c r="C19" s="2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4" s="51" customFormat="1" x14ac:dyDescent="0.35">
      <c r="A20" s="48"/>
      <c r="B20" s="49"/>
      <c r="C20" s="4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50"/>
    </row>
    <row r="21" spans="1:24" x14ac:dyDescent="0.3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4" s="1" customFormat="1" x14ac:dyDescent="0.35">
      <c r="A22" s="17" t="s">
        <v>49</v>
      </c>
      <c r="B22" s="52"/>
      <c r="C22" s="4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50"/>
    </row>
    <row r="23" spans="1:24" x14ac:dyDescent="0.35">
      <c r="B23" s="24"/>
      <c r="C23" s="2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45"/>
    </row>
    <row r="24" spans="1:24" x14ac:dyDescent="0.3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4" s="1" customFormat="1" x14ac:dyDescent="0.35">
      <c r="A25" s="17" t="s">
        <v>50</v>
      </c>
      <c r="B25" s="52"/>
      <c r="C25" s="4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25">
        <f>SUM(D25:W25)</f>
        <v>0</v>
      </c>
    </row>
    <row r="26" spans="1:24" x14ac:dyDescent="0.35">
      <c r="B26" s="24"/>
      <c r="C26" s="2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4" x14ac:dyDescent="0.3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4" s="1" customFormat="1" x14ac:dyDescent="0.35">
      <c r="A28" s="17" t="s">
        <v>46</v>
      </c>
      <c r="B28" s="19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25">
        <f>SUM(D28:W28)</f>
        <v>0</v>
      </c>
    </row>
    <row r="29" spans="1:24" x14ac:dyDescent="0.35">
      <c r="C29" s="2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4" s="1" customFormat="1" x14ac:dyDescent="0.35">
      <c r="A30" s="17" t="s">
        <v>51</v>
      </c>
      <c r="B30" s="1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25">
        <f>SUM(D30:W30)</f>
        <v>0</v>
      </c>
    </row>
    <row r="31" spans="1:24" x14ac:dyDescent="0.35">
      <c r="C31" s="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5"/>
    </row>
    <row r="32" spans="1:24" s="1" customFormat="1" x14ac:dyDescent="0.35">
      <c r="A32" s="17" t="s">
        <v>52</v>
      </c>
      <c r="B32" s="1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25">
        <f>SUM(D32:W32)</f>
        <v>0</v>
      </c>
    </row>
    <row r="33" spans="1:24" x14ac:dyDescent="0.3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24" x14ac:dyDescent="0.3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24" x14ac:dyDescent="0.35">
      <c r="A35" s="17" t="s">
        <v>66</v>
      </c>
      <c r="D35" s="4" t="str">
        <f t="shared" ref="D35:X35" si="0">D4</f>
        <v>1 кв. 2023</v>
      </c>
      <c r="E35" s="4" t="str">
        <f t="shared" si="0"/>
        <v>2 кв. 2023</v>
      </c>
      <c r="F35" s="4" t="str">
        <f t="shared" si="0"/>
        <v>3 кв. 2023</v>
      </c>
      <c r="G35" s="4" t="str">
        <f t="shared" si="0"/>
        <v>4 кв. 2023</v>
      </c>
      <c r="H35" s="4" t="str">
        <f t="shared" si="0"/>
        <v>1 кв. 2024</v>
      </c>
      <c r="I35" s="4" t="str">
        <f t="shared" si="0"/>
        <v>2 кв. 2024</v>
      </c>
      <c r="J35" s="4" t="str">
        <f t="shared" si="0"/>
        <v>3 кв. 2024</v>
      </c>
      <c r="K35" s="4" t="str">
        <f t="shared" si="0"/>
        <v>4 кв. 2024</v>
      </c>
      <c r="L35" s="4" t="str">
        <f t="shared" si="0"/>
        <v>1 кв. 2025</v>
      </c>
      <c r="M35" s="4" t="str">
        <f t="shared" si="0"/>
        <v>2 кв. 2025</v>
      </c>
      <c r="N35" s="4" t="str">
        <f t="shared" si="0"/>
        <v>3 кв. 2025</v>
      </c>
      <c r="O35" s="4" t="str">
        <f t="shared" si="0"/>
        <v>4 кв. 2025</v>
      </c>
      <c r="P35" s="4" t="str">
        <f t="shared" si="0"/>
        <v>1 кв. 2026</v>
      </c>
      <c r="Q35" s="4" t="str">
        <f t="shared" si="0"/>
        <v>2 кв. 2026</v>
      </c>
      <c r="R35" s="4" t="str">
        <f t="shared" si="0"/>
        <v>3 кв. 2026</v>
      </c>
      <c r="S35" s="4" t="str">
        <f t="shared" si="0"/>
        <v>4 кв. 2026</v>
      </c>
      <c r="T35" s="4" t="str">
        <f t="shared" si="0"/>
        <v>1 кв. 2027</v>
      </c>
      <c r="U35" s="4" t="str">
        <f t="shared" si="0"/>
        <v>2 кв. 2027</v>
      </c>
      <c r="V35" s="4" t="str">
        <f t="shared" si="0"/>
        <v>3 кв. 2027</v>
      </c>
      <c r="W35" s="4" t="str">
        <f t="shared" si="0"/>
        <v>4 кв. 2027</v>
      </c>
      <c r="X35" s="4" t="str">
        <f t="shared" si="0"/>
        <v>Итого</v>
      </c>
    </row>
    <row r="36" spans="1:24" x14ac:dyDescent="0.35">
      <c r="A36" s="16" t="s">
        <v>48</v>
      </c>
      <c r="C36" s="2" t="s">
        <v>11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6">
        <f>SUM(D36:W36)</f>
        <v>0</v>
      </c>
    </row>
    <row r="37" spans="1:24" x14ac:dyDescent="0.35">
      <c r="A37" s="16" t="s">
        <v>17</v>
      </c>
      <c r="C37" s="2" t="s">
        <v>11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6">
        <f t="shared" ref="X37:X44" si="1">SUM(D37:W37)</f>
        <v>0</v>
      </c>
    </row>
    <row r="38" spans="1:24" x14ac:dyDescent="0.35">
      <c r="A38" s="16" t="s">
        <v>47</v>
      </c>
      <c r="C38" s="2" t="s">
        <v>11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6">
        <f t="shared" si="1"/>
        <v>0</v>
      </c>
    </row>
    <row r="39" spans="1:24" x14ac:dyDescent="0.35">
      <c r="A39" s="16" t="s">
        <v>49</v>
      </c>
      <c r="C39" s="2" t="s">
        <v>11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26">
        <f t="shared" si="1"/>
        <v>0</v>
      </c>
    </row>
    <row r="40" spans="1:24" x14ac:dyDescent="0.35">
      <c r="A40" s="16" t="s">
        <v>50</v>
      </c>
      <c r="C40" s="2" t="s">
        <v>11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6">
        <f t="shared" si="1"/>
        <v>0</v>
      </c>
    </row>
    <row r="41" spans="1:24" x14ac:dyDescent="0.35">
      <c r="A41" s="16" t="s">
        <v>46</v>
      </c>
      <c r="C41" s="2" t="s">
        <v>11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26">
        <f t="shared" si="1"/>
        <v>0</v>
      </c>
    </row>
    <row r="42" spans="1:24" x14ac:dyDescent="0.35">
      <c r="A42" s="16" t="s">
        <v>51</v>
      </c>
      <c r="C42" s="2" t="s">
        <v>11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26">
        <f t="shared" si="1"/>
        <v>0</v>
      </c>
    </row>
    <row r="43" spans="1:24" x14ac:dyDescent="0.35">
      <c r="A43" s="16" t="s">
        <v>52</v>
      </c>
      <c r="C43" s="2" t="s">
        <v>11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26">
        <f t="shared" si="1"/>
        <v>0</v>
      </c>
    </row>
    <row r="44" spans="1:24" s="1" customFormat="1" x14ac:dyDescent="0.35">
      <c r="A44" s="17" t="s">
        <v>5</v>
      </c>
      <c r="B44" s="19"/>
      <c r="C44" s="19" t="s">
        <v>11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5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A2" sqref="A2"/>
    </sheetView>
  </sheetViews>
  <sheetFormatPr defaultRowHeight="14.5" x14ac:dyDescent="0.35"/>
  <cols>
    <col min="1" max="1" width="60.453125" style="20" customWidth="1"/>
    <col min="2" max="2" width="15.81640625" style="2" customWidth="1"/>
    <col min="3" max="3" width="10.453125" style="2" customWidth="1"/>
    <col min="4" max="16" width="12.7265625" style="2" customWidth="1"/>
    <col min="17" max="25" width="12.7265625" customWidth="1"/>
  </cols>
  <sheetData>
    <row r="1" spans="1:24" x14ac:dyDescent="0.3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4" x14ac:dyDescent="0.35">
      <c r="A2" s="17"/>
    </row>
    <row r="3" spans="1:24" x14ac:dyDescent="0.35">
      <c r="A3" s="17" t="s">
        <v>57</v>
      </c>
      <c r="D3" s="2" t="str">
        <f>Инвестиции!D4</f>
        <v>1 кв. 2023</v>
      </c>
      <c r="E3" s="2" t="str">
        <f>Инвестиции!E4</f>
        <v>2 кв. 2023</v>
      </c>
      <c r="F3" s="2" t="str">
        <f>Инвестиции!F4</f>
        <v>3 кв. 2023</v>
      </c>
      <c r="G3" s="2" t="str">
        <f>Инвестиции!G4</f>
        <v>4 кв. 2023</v>
      </c>
      <c r="H3" s="2" t="str">
        <f>Инвестиции!H4</f>
        <v>1 кв. 2024</v>
      </c>
      <c r="I3" s="2" t="str">
        <f>Инвестиции!I4</f>
        <v>2 кв. 2024</v>
      </c>
      <c r="J3" s="2" t="str">
        <f>Инвестиции!J4</f>
        <v>3 кв. 2024</v>
      </c>
      <c r="K3" s="2" t="str">
        <f>Инвестиции!K4</f>
        <v>4 кв. 2024</v>
      </c>
      <c r="L3" s="2" t="str">
        <f>Инвестиции!L4</f>
        <v>1 кв. 2025</v>
      </c>
      <c r="M3" s="2" t="str">
        <f>Инвестиции!M4</f>
        <v>2 кв. 2025</v>
      </c>
      <c r="N3" s="2" t="str">
        <f>Инвестиции!N4</f>
        <v>3 кв. 2025</v>
      </c>
      <c r="O3" s="2" t="str">
        <f>Инвестиции!O4</f>
        <v>4 кв. 2025</v>
      </c>
      <c r="P3" s="2" t="str">
        <f>Инвестиции!P4</f>
        <v>1 кв. 2026</v>
      </c>
      <c r="Q3" s="2" t="str">
        <f>Инвестиции!Q4</f>
        <v>2 кв. 2026</v>
      </c>
      <c r="R3" s="2" t="str">
        <f>Инвестиции!R4</f>
        <v>3 кв. 2026</v>
      </c>
      <c r="S3" s="2" t="str">
        <f>Инвестиции!S4</f>
        <v>4 кв. 2026</v>
      </c>
      <c r="T3" s="2" t="str">
        <f>Инвестиции!T4</f>
        <v>1 кв. 2027</v>
      </c>
      <c r="U3" s="2" t="str">
        <f>Инвестиции!U4</f>
        <v>2 кв. 2027</v>
      </c>
      <c r="V3" s="2" t="str">
        <f>Инвестиции!V4</f>
        <v>3 кв. 2027</v>
      </c>
      <c r="W3" s="2" t="str">
        <f>Инвестиции!W4</f>
        <v>4 кв. 2027</v>
      </c>
      <c r="X3" s="2"/>
    </row>
    <row r="4" spans="1:24" x14ac:dyDescent="0.35">
      <c r="A4" s="16" t="s">
        <v>58</v>
      </c>
      <c r="C4" s="2" t="s">
        <v>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x14ac:dyDescent="0.35">
      <c r="A5" s="16" t="s">
        <v>65</v>
      </c>
      <c r="B5" s="27"/>
      <c r="C5" s="2" t="s">
        <v>61</v>
      </c>
    </row>
    <row r="6" spans="1:24" x14ac:dyDescent="0.35">
      <c r="A6" s="20" t="s">
        <v>59</v>
      </c>
      <c r="C6" s="2" t="s">
        <v>11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x14ac:dyDescent="0.35">
      <c r="A7" s="20" t="s">
        <v>57</v>
      </c>
      <c r="C7" s="2" t="s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4" s="1" customFormat="1" x14ac:dyDescent="0.35">
      <c r="A8" s="17" t="s">
        <v>63</v>
      </c>
      <c r="B8" s="19"/>
      <c r="C8" s="19" t="s">
        <v>11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4" x14ac:dyDescent="0.3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4.5" x14ac:dyDescent="0.35"/>
  <cols>
    <col min="1" max="1" width="60.453125" style="20" customWidth="1"/>
    <col min="2" max="2" width="15.81640625" style="2" customWidth="1"/>
    <col min="3" max="3" width="10.453125" style="2" customWidth="1"/>
    <col min="4" max="11" width="12.7265625" style="2" customWidth="1"/>
    <col min="12" max="25" width="12.7265625" customWidth="1"/>
  </cols>
  <sheetData>
    <row r="1" spans="1:24" x14ac:dyDescent="0.3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4" x14ac:dyDescent="0.35">
      <c r="A2" s="17"/>
    </row>
    <row r="3" spans="1:24" x14ac:dyDescent="0.35">
      <c r="A3" s="17" t="s">
        <v>92</v>
      </c>
      <c r="D3" s="2" t="str">
        <f>Инвестиции!D4</f>
        <v>1 кв. 2023</v>
      </c>
      <c r="E3" s="2" t="str">
        <f>Инвестиции!E4</f>
        <v>2 кв. 2023</v>
      </c>
      <c r="F3" s="2" t="str">
        <f>Инвестиции!F4</f>
        <v>3 кв. 2023</v>
      </c>
      <c r="G3" s="2" t="str">
        <f>Инвестиции!G4</f>
        <v>4 кв. 2023</v>
      </c>
      <c r="H3" s="2" t="str">
        <f>Инвестиции!H4</f>
        <v>1 кв. 2024</v>
      </c>
      <c r="I3" s="2" t="str">
        <f>Инвестиции!I4</f>
        <v>2 кв. 2024</v>
      </c>
      <c r="J3" s="2" t="str">
        <f>Инвестиции!J4</f>
        <v>3 кв. 2024</v>
      </c>
      <c r="K3" s="2" t="str">
        <f>Инвестиции!K4</f>
        <v>4 кв. 2024</v>
      </c>
      <c r="L3" s="2" t="str">
        <f>Инвестиции!L4</f>
        <v>1 кв. 2025</v>
      </c>
      <c r="M3" s="2" t="str">
        <f>Инвестиции!M4</f>
        <v>2 кв. 2025</v>
      </c>
      <c r="N3" s="2" t="str">
        <f>Инвестиции!N4</f>
        <v>3 кв. 2025</v>
      </c>
      <c r="O3" s="2" t="str">
        <f>Инвестиции!O4</f>
        <v>4 кв. 2025</v>
      </c>
      <c r="P3" s="2" t="str">
        <f>Инвестиции!P4</f>
        <v>1 кв. 2026</v>
      </c>
      <c r="Q3" s="2" t="str">
        <f>Инвестиции!Q4</f>
        <v>2 кв. 2026</v>
      </c>
      <c r="R3" s="2" t="str">
        <f>Инвестиции!R4</f>
        <v>3 кв. 2026</v>
      </c>
      <c r="S3" s="2" t="str">
        <f>Инвестиции!S4</f>
        <v>4 кв. 2026</v>
      </c>
      <c r="T3" s="2" t="str">
        <f>Инвестиции!T4</f>
        <v>1 кв. 2027</v>
      </c>
      <c r="U3" s="2" t="str">
        <f>Инвестиции!U4</f>
        <v>2 кв. 2027</v>
      </c>
      <c r="V3" s="2" t="str">
        <f>Инвестиции!V4</f>
        <v>3 кв. 2027</v>
      </c>
      <c r="W3" s="2" t="str">
        <f>Инвестиции!W4</f>
        <v>4 кв. 2027</v>
      </c>
      <c r="X3" s="2" t="s">
        <v>5</v>
      </c>
    </row>
    <row r="4" spans="1:24" x14ac:dyDescent="0.35">
      <c r="A4" s="20" t="s">
        <v>13</v>
      </c>
      <c r="C4" s="15" t="s">
        <v>11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2">
        <f>SUM(D4:W4)</f>
        <v>0</v>
      </c>
    </row>
    <row r="5" spans="1:24" x14ac:dyDescent="0.35">
      <c r="A5" s="20" t="s">
        <v>69</v>
      </c>
      <c r="B5" s="24"/>
      <c r="C5" s="15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2">
        <f t="shared" ref="X5:X19" si="0">SUM(D5:W5)</f>
        <v>0</v>
      </c>
    </row>
    <row r="6" spans="1:24" x14ac:dyDescent="0.35">
      <c r="A6" s="31" t="s">
        <v>70</v>
      </c>
      <c r="B6" s="28"/>
      <c r="C6" s="15" t="s">
        <v>11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2">
        <f t="shared" si="0"/>
        <v>0</v>
      </c>
    </row>
    <row r="7" spans="1:24" x14ac:dyDescent="0.35">
      <c r="A7" s="31" t="s">
        <v>71</v>
      </c>
      <c r="B7" s="24"/>
      <c r="C7" s="15" t="s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2">
        <f t="shared" si="0"/>
        <v>0</v>
      </c>
    </row>
    <row r="8" spans="1:24" x14ac:dyDescent="0.35">
      <c r="A8" s="31" t="s">
        <v>72</v>
      </c>
      <c r="C8" s="15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2">
        <f t="shared" si="0"/>
        <v>0</v>
      </c>
    </row>
    <row r="9" spans="1:24" x14ac:dyDescent="0.35">
      <c r="A9" s="17" t="s">
        <v>73</v>
      </c>
      <c r="C9" s="15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32">
        <f t="shared" si="0"/>
        <v>0</v>
      </c>
    </row>
    <row r="10" spans="1:24" x14ac:dyDescent="0.35">
      <c r="A10" s="20" t="s">
        <v>74</v>
      </c>
      <c r="C10" s="15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2">
        <f t="shared" si="0"/>
        <v>0</v>
      </c>
    </row>
    <row r="11" spans="1:24" x14ac:dyDescent="0.35">
      <c r="A11" s="20" t="s">
        <v>75</v>
      </c>
      <c r="C11" s="15" t="s">
        <v>11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2">
        <f t="shared" si="0"/>
        <v>0</v>
      </c>
    </row>
    <row r="12" spans="1:24" x14ac:dyDescent="0.35">
      <c r="A12" s="20" t="s">
        <v>76</v>
      </c>
      <c r="C12" s="15" t="s">
        <v>11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2">
        <f t="shared" si="0"/>
        <v>0</v>
      </c>
    </row>
    <row r="13" spans="1:24" x14ac:dyDescent="0.35">
      <c r="A13" s="17" t="s">
        <v>77</v>
      </c>
      <c r="C13" s="15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2">
        <f t="shared" si="0"/>
        <v>0</v>
      </c>
    </row>
    <row r="14" spans="1:24" x14ac:dyDescent="0.35">
      <c r="A14" s="16" t="s">
        <v>44</v>
      </c>
      <c r="C14" s="15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2">
        <f t="shared" si="0"/>
        <v>0</v>
      </c>
    </row>
    <row r="15" spans="1:24" x14ac:dyDescent="0.35">
      <c r="A15" s="16" t="s">
        <v>78</v>
      </c>
      <c r="C15" s="15" t="s">
        <v>11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2">
        <f t="shared" si="0"/>
        <v>0</v>
      </c>
    </row>
    <row r="16" spans="1:24" s="14" customFormat="1" x14ac:dyDescent="0.35">
      <c r="A16" s="17" t="s">
        <v>79</v>
      </c>
      <c r="B16" s="15"/>
      <c r="C16" s="15" t="s">
        <v>11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32">
        <f t="shared" si="0"/>
        <v>0</v>
      </c>
    </row>
    <row r="17" spans="1:24" s="14" customFormat="1" x14ac:dyDescent="0.35">
      <c r="A17" s="17" t="s">
        <v>68</v>
      </c>
      <c r="B17" s="15"/>
      <c r="C17" s="15" t="s">
        <v>11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32">
        <f t="shared" si="0"/>
        <v>0</v>
      </c>
    </row>
    <row r="18" spans="1:24" x14ac:dyDescent="0.35">
      <c r="A18" s="20" t="s">
        <v>67</v>
      </c>
      <c r="C18" s="15" t="s">
        <v>11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2">
        <f t="shared" si="0"/>
        <v>0</v>
      </c>
    </row>
    <row r="19" spans="1:24" x14ac:dyDescent="0.35">
      <c r="A19" s="17" t="s">
        <v>80</v>
      </c>
      <c r="C19" s="15" t="s">
        <v>11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2">
        <f t="shared" si="0"/>
        <v>0</v>
      </c>
    </row>
    <row r="20" spans="1:24" x14ac:dyDescent="0.35">
      <c r="D20" s="28"/>
      <c r="E20" s="28"/>
      <c r="F20" s="28"/>
      <c r="G20" s="28"/>
      <c r="H20" s="28"/>
      <c r="I20" s="28"/>
      <c r="J20" s="28"/>
      <c r="K20" s="28"/>
    </row>
    <row r="22" spans="1:24" x14ac:dyDescent="0.35">
      <c r="A22" s="17" t="s">
        <v>151</v>
      </c>
      <c r="D22" s="2" t="str">
        <f>D3</f>
        <v>1 кв. 2023</v>
      </c>
      <c r="E22" s="2" t="str">
        <f t="shared" ref="E22:W22" si="1">E3</f>
        <v>2 кв. 2023</v>
      </c>
      <c r="F22" s="2" t="str">
        <f t="shared" si="1"/>
        <v>3 кв. 2023</v>
      </c>
      <c r="G22" s="2" t="str">
        <f t="shared" si="1"/>
        <v>4 кв. 2023</v>
      </c>
      <c r="H22" s="2" t="str">
        <f t="shared" si="1"/>
        <v>1 кв. 2024</v>
      </c>
      <c r="I22" s="2" t="str">
        <f t="shared" si="1"/>
        <v>2 кв. 2024</v>
      </c>
      <c r="J22" s="2" t="str">
        <f t="shared" si="1"/>
        <v>3 кв. 2024</v>
      </c>
      <c r="K22" s="2" t="str">
        <f t="shared" si="1"/>
        <v>4 кв. 2024</v>
      </c>
      <c r="L22" s="2" t="str">
        <f t="shared" si="1"/>
        <v>1 кв. 2025</v>
      </c>
      <c r="M22" s="2" t="str">
        <f t="shared" si="1"/>
        <v>2 кв. 2025</v>
      </c>
      <c r="N22" s="2" t="str">
        <f t="shared" si="1"/>
        <v>3 кв. 2025</v>
      </c>
      <c r="O22" s="2" t="str">
        <f t="shared" si="1"/>
        <v>4 кв. 2025</v>
      </c>
      <c r="P22" s="2" t="str">
        <f t="shared" si="1"/>
        <v>1 кв. 2026</v>
      </c>
      <c r="Q22" s="2" t="str">
        <f t="shared" si="1"/>
        <v>2 кв. 2026</v>
      </c>
      <c r="R22" s="2" t="str">
        <f t="shared" si="1"/>
        <v>3 кв. 2026</v>
      </c>
      <c r="S22" s="2" t="str">
        <f t="shared" si="1"/>
        <v>4 кв. 2026</v>
      </c>
      <c r="T22" s="2" t="str">
        <f t="shared" si="1"/>
        <v>1 кв. 2027</v>
      </c>
      <c r="U22" s="2" t="str">
        <f t="shared" si="1"/>
        <v>2 кв. 2027</v>
      </c>
      <c r="V22" s="2" t="str">
        <f t="shared" si="1"/>
        <v>3 кв. 2027</v>
      </c>
      <c r="W22" s="2" t="str">
        <f t="shared" si="1"/>
        <v>4 кв. 2027</v>
      </c>
      <c r="X22" s="2" t="s">
        <v>5</v>
      </c>
    </row>
    <row r="23" spans="1:24" x14ac:dyDescent="0.35">
      <c r="A23" s="20" t="s">
        <v>13</v>
      </c>
      <c r="C23" s="15" t="s">
        <v>11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2">
        <f>SUM(D23:W23)</f>
        <v>0</v>
      </c>
    </row>
    <row r="24" spans="1:24" x14ac:dyDescent="0.35">
      <c r="A24" s="20" t="s">
        <v>69</v>
      </c>
      <c r="B24" s="24"/>
      <c r="C24" s="15" t="s">
        <v>11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2">
        <f t="shared" ref="X24:X38" si="2">SUM(D24:W24)</f>
        <v>0</v>
      </c>
    </row>
    <row r="25" spans="1:24" x14ac:dyDescent="0.35">
      <c r="A25" s="31" t="s">
        <v>70</v>
      </c>
      <c r="B25" s="28"/>
      <c r="C25" s="15" t="s">
        <v>11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2">
        <f t="shared" si="2"/>
        <v>0</v>
      </c>
    </row>
    <row r="26" spans="1:24" x14ac:dyDescent="0.35">
      <c r="A26" s="31" t="s">
        <v>71</v>
      </c>
      <c r="B26" s="24"/>
      <c r="C26" s="15" t="s">
        <v>11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2">
        <f t="shared" si="2"/>
        <v>0</v>
      </c>
    </row>
    <row r="27" spans="1:24" x14ac:dyDescent="0.35">
      <c r="A27" s="31" t="s">
        <v>72</v>
      </c>
      <c r="C27" s="15" t="s">
        <v>11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2">
        <f t="shared" si="2"/>
        <v>0</v>
      </c>
    </row>
    <row r="28" spans="1:24" x14ac:dyDescent="0.35">
      <c r="A28" s="17" t="s">
        <v>73</v>
      </c>
      <c r="C28" s="15" t="s">
        <v>11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2">
        <f t="shared" si="2"/>
        <v>0</v>
      </c>
    </row>
    <row r="29" spans="1:24" x14ac:dyDescent="0.35">
      <c r="A29" s="20" t="s">
        <v>74</v>
      </c>
      <c r="C29" s="15" t="s">
        <v>11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32">
        <f t="shared" si="2"/>
        <v>0</v>
      </c>
    </row>
    <row r="30" spans="1:24" x14ac:dyDescent="0.35">
      <c r="A30" s="20" t="s">
        <v>75</v>
      </c>
      <c r="C30" s="15" t="s">
        <v>11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2">
        <f t="shared" si="2"/>
        <v>0</v>
      </c>
    </row>
    <row r="31" spans="1:24" x14ac:dyDescent="0.35">
      <c r="A31" s="20" t="s">
        <v>76</v>
      </c>
      <c r="C31" s="15" t="s">
        <v>11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32">
        <f t="shared" si="2"/>
        <v>0</v>
      </c>
    </row>
    <row r="32" spans="1:24" x14ac:dyDescent="0.35">
      <c r="A32" s="17" t="s">
        <v>77</v>
      </c>
      <c r="C32" s="15" t="s">
        <v>11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2">
        <f t="shared" si="2"/>
        <v>0</v>
      </c>
    </row>
    <row r="33" spans="1:24" x14ac:dyDescent="0.35">
      <c r="A33" s="16" t="s">
        <v>44</v>
      </c>
      <c r="C33" s="15" t="s">
        <v>11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2">
        <f t="shared" si="2"/>
        <v>0</v>
      </c>
    </row>
    <row r="34" spans="1:24" x14ac:dyDescent="0.35">
      <c r="A34" s="16" t="s">
        <v>78</v>
      </c>
      <c r="C34" s="15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2">
        <f t="shared" si="2"/>
        <v>0</v>
      </c>
    </row>
    <row r="35" spans="1:24" s="14" customFormat="1" x14ac:dyDescent="0.35">
      <c r="A35" s="17" t="s">
        <v>79</v>
      </c>
      <c r="B35" s="15"/>
      <c r="C35" s="15" t="s">
        <v>11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32">
        <f t="shared" si="2"/>
        <v>0</v>
      </c>
    </row>
    <row r="36" spans="1:24" s="14" customFormat="1" x14ac:dyDescent="0.35">
      <c r="A36" s="17" t="s">
        <v>68</v>
      </c>
      <c r="B36" s="15"/>
      <c r="C36" s="15" t="s">
        <v>11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32">
        <f t="shared" si="2"/>
        <v>0</v>
      </c>
    </row>
    <row r="37" spans="1:24" x14ac:dyDescent="0.35">
      <c r="A37" s="20" t="s">
        <v>67</v>
      </c>
      <c r="C37" s="15" t="s">
        <v>11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2">
        <f t="shared" si="2"/>
        <v>0</v>
      </c>
    </row>
    <row r="38" spans="1:24" x14ac:dyDescent="0.35">
      <c r="A38" s="17" t="s">
        <v>80</v>
      </c>
      <c r="C38" s="15" t="s">
        <v>11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2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4.5" x14ac:dyDescent="0.35"/>
  <cols>
    <col min="1" max="1" width="60.453125" style="20" customWidth="1"/>
    <col min="2" max="2" width="15.81640625" style="2" customWidth="1"/>
    <col min="3" max="3" width="10.453125" style="2" customWidth="1"/>
    <col min="4" max="11" width="12.7265625" style="2" customWidth="1"/>
    <col min="12" max="25" width="12.7265625" customWidth="1"/>
  </cols>
  <sheetData>
    <row r="1" spans="1:24" x14ac:dyDescent="0.3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4" x14ac:dyDescent="0.35">
      <c r="A2" s="17"/>
    </row>
    <row r="3" spans="1:24" x14ac:dyDescent="0.35">
      <c r="A3" s="17" t="s">
        <v>103</v>
      </c>
      <c r="D3" s="2" t="str">
        <f>'Отчет о прибыли'!D3</f>
        <v>1 кв. 2023</v>
      </c>
      <c r="E3" s="2" t="str">
        <f>'Отчет о прибыли'!E3</f>
        <v>2 кв. 2023</v>
      </c>
      <c r="F3" s="2" t="str">
        <f>'Отчет о прибыли'!F3</f>
        <v>3 кв. 2023</v>
      </c>
      <c r="G3" s="2" t="str">
        <f>'Отчет о прибыли'!G3</f>
        <v>4 кв. 2023</v>
      </c>
      <c r="H3" s="2" t="str">
        <f>'Отчет о прибыли'!H3</f>
        <v>1 кв. 2024</v>
      </c>
      <c r="I3" s="2" t="str">
        <f>'Отчет о прибыли'!I3</f>
        <v>2 кв. 2024</v>
      </c>
      <c r="J3" s="2" t="str">
        <f>'Отчет о прибыли'!J3</f>
        <v>3 кв. 2024</v>
      </c>
      <c r="K3" s="2" t="str">
        <f>'Отчет о прибыли'!K3</f>
        <v>4 кв. 2024</v>
      </c>
      <c r="L3" s="2" t="str">
        <f>'Отчет о прибыли'!L3</f>
        <v>1 кв. 2025</v>
      </c>
      <c r="M3" s="2" t="str">
        <f>'Отчет о прибыли'!M3</f>
        <v>2 кв. 2025</v>
      </c>
      <c r="N3" s="2" t="str">
        <f>'Отчет о прибыли'!N3</f>
        <v>3 кв. 2025</v>
      </c>
      <c r="O3" s="2" t="str">
        <f>'Отчет о прибыли'!O3</f>
        <v>4 кв. 2025</v>
      </c>
      <c r="P3" s="2" t="str">
        <f>'Отчет о прибыли'!P3</f>
        <v>1 кв. 2026</v>
      </c>
      <c r="Q3" s="2" t="str">
        <f>'Отчет о прибыли'!Q3</f>
        <v>2 кв. 2026</v>
      </c>
      <c r="R3" s="2" t="str">
        <f>'Отчет о прибыли'!R3</f>
        <v>3 кв. 2026</v>
      </c>
      <c r="S3" s="2" t="str">
        <f>'Отчет о прибыли'!S3</f>
        <v>4 кв. 2026</v>
      </c>
      <c r="T3" s="2" t="str">
        <f>'Отчет о прибыли'!T3</f>
        <v>1 кв. 2027</v>
      </c>
      <c r="U3" s="2" t="str">
        <f>'Отчет о прибыли'!U3</f>
        <v>2 кв. 2027</v>
      </c>
      <c r="V3" s="2" t="str">
        <f>'Отчет о прибыли'!V3</f>
        <v>3 кв. 2027</v>
      </c>
      <c r="W3" s="2" t="str">
        <f>'Отчет о прибыли'!W3</f>
        <v>4 кв. 2027</v>
      </c>
      <c r="X3" s="2" t="s">
        <v>5</v>
      </c>
    </row>
    <row r="4" spans="1:24" x14ac:dyDescent="0.35">
      <c r="A4" s="20" t="s">
        <v>62</v>
      </c>
      <c r="C4" s="15" t="s">
        <v>11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2">
        <f>SUM(D4:W4)</f>
        <v>0</v>
      </c>
    </row>
    <row r="5" spans="1:24" x14ac:dyDescent="0.35">
      <c r="A5" s="20" t="s">
        <v>44</v>
      </c>
      <c r="B5" s="24"/>
      <c r="C5" s="15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2">
        <f t="shared" ref="X5:X13" si="0">SUM(D5:W5)</f>
        <v>0</v>
      </c>
    </row>
    <row r="6" spans="1:24" x14ac:dyDescent="0.35">
      <c r="A6" s="20" t="s">
        <v>63</v>
      </c>
      <c r="B6" s="28"/>
      <c r="C6" s="15" t="s">
        <v>11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2">
        <f t="shared" si="0"/>
        <v>0</v>
      </c>
    </row>
    <row r="7" spans="1:24" x14ac:dyDescent="0.35">
      <c r="A7" s="20" t="s">
        <v>93</v>
      </c>
      <c r="C7" s="15" t="s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2">
        <f t="shared" si="0"/>
        <v>0</v>
      </c>
    </row>
    <row r="8" spans="1:24" x14ac:dyDescent="0.35">
      <c r="A8" s="20" t="s">
        <v>94</v>
      </c>
      <c r="C8" s="15" t="s">
        <v>11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2">
        <f t="shared" si="0"/>
        <v>0</v>
      </c>
    </row>
    <row r="9" spans="1:24" x14ac:dyDescent="0.35">
      <c r="A9" s="20" t="s">
        <v>95</v>
      </c>
      <c r="C9" s="15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2">
        <f t="shared" si="0"/>
        <v>0</v>
      </c>
    </row>
    <row r="10" spans="1:24" x14ac:dyDescent="0.35">
      <c r="A10" s="20" t="s">
        <v>96</v>
      </c>
      <c r="C10" s="15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2">
        <f t="shared" si="0"/>
        <v>0</v>
      </c>
    </row>
    <row r="11" spans="1:24" x14ac:dyDescent="0.35">
      <c r="A11" s="20" t="s">
        <v>97</v>
      </c>
      <c r="C11" s="15" t="s">
        <v>11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2">
        <f t="shared" si="0"/>
        <v>0</v>
      </c>
    </row>
    <row r="12" spans="1:24" x14ac:dyDescent="0.35">
      <c r="A12" s="20" t="s">
        <v>98</v>
      </c>
      <c r="C12" s="15" t="s">
        <v>11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2">
        <f t="shared" si="0"/>
        <v>0</v>
      </c>
    </row>
    <row r="13" spans="1:24" x14ac:dyDescent="0.35">
      <c r="A13" s="20" t="s">
        <v>99</v>
      </c>
      <c r="C13" s="15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2">
        <f t="shared" si="0"/>
        <v>0</v>
      </c>
    </row>
    <row r="14" spans="1:24" x14ac:dyDescent="0.35">
      <c r="A14" s="20" t="s">
        <v>100</v>
      </c>
      <c r="C14" s="15" t="s">
        <v>11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4" x14ac:dyDescent="0.35">
      <c r="A15" s="20" t="s">
        <v>101</v>
      </c>
      <c r="C15" s="15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8" spans="1:24" x14ac:dyDescent="0.35">
      <c r="A18" s="17" t="s">
        <v>152</v>
      </c>
      <c r="D18" s="2" t="str">
        <f>D3</f>
        <v>1 кв. 2023</v>
      </c>
      <c r="E18" s="2" t="str">
        <f t="shared" ref="E18:W18" si="1">E3</f>
        <v>2 кв. 2023</v>
      </c>
      <c r="F18" s="2" t="str">
        <f t="shared" si="1"/>
        <v>3 кв. 2023</v>
      </c>
      <c r="G18" s="2" t="str">
        <f t="shared" si="1"/>
        <v>4 кв. 2023</v>
      </c>
      <c r="H18" s="2" t="str">
        <f t="shared" si="1"/>
        <v>1 кв. 2024</v>
      </c>
      <c r="I18" s="2" t="str">
        <f t="shared" si="1"/>
        <v>2 кв. 2024</v>
      </c>
      <c r="J18" s="2" t="str">
        <f t="shared" si="1"/>
        <v>3 кв. 2024</v>
      </c>
      <c r="K18" s="2" t="str">
        <f t="shared" si="1"/>
        <v>4 кв. 2024</v>
      </c>
      <c r="L18" s="2" t="str">
        <f t="shared" si="1"/>
        <v>1 кв. 2025</v>
      </c>
      <c r="M18" s="2" t="str">
        <f t="shared" si="1"/>
        <v>2 кв. 2025</v>
      </c>
      <c r="N18" s="2" t="str">
        <f t="shared" si="1"/>
        <v>3 кв. 2025</v>
      </c>
      <c r="O18" s="2" t="str">
        <f t="shared" si="1"/>
        <v>4 кв. 2025</v>
      </c>
      <c r="P18" s="2" t="str">
        <f t="shared" si="1"/>
        <v>1 кв. 2026</v>
      </c>
      <c r="Q18" s="2" t="str">
        <f t="shared" si="1"/>
        <v>2 кв. 2026</v>
      </c>
      <c r="R18" s="2" t="str">
        <f t="shared" si="1"/>
        <v>3 кв. 2026</v>
      </c>
      <c r="S18" s="2" t="str">
        <f t="shared" si="1"/>
        <v>4 кв. 2026</v>
      </c>
      <c r="T18" s="2" t="str">
        <f t="shared" si="1"/>
        <v>1 кв. 2027</v>
      </c>
      <c r="U18" s="2" t="str">
        <f t="shared" si="1"/>
        <v>2 кв. 2027</v>
      </c>
      <c r="V18" s="2" t="str">
        <f t="shared" si="1"/>
        <v>3 кв. 2027</v>
      </c>
      <c r="W18" s="2" t="str">
        <f t="shared" si="1"/>
        <v>4 кв. 2027</v>
      </c>
      <c r="X18" s="2" t="s">
        <v>5</v>
      </c>
    </row>
    <row r="19" spans="1:24" x14ac:dyDescent="0.35">
      <c r="A19" s="20" t="s">
        <v>62</v>
      </c>
      <c r="C19" s="15" t="s">
        <v>11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2">
        <f>SUM(D19:W19)</f>
        <v>0</v>
      </c>
    </row>
    <row r="20" spans="1:24" x14ac:dyDescent="0.35">
      <c r="A20" s="20" t="s">
        <v>44</v>
      </c>
      <c r="B20" s="24"/>
      <c r="C20" s="15" t="s">
        <v>11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2">
        <f t="shared" ref="X20:X28" si="2">SUM(D20:W20)</f>
        <v>0</v>
      </c>
    </row>
    <row r="21" spans="1:24" x14ac:dyDescent="0.35">
      <c r="A21" s="20" t="s">
        <v>63</v>
      </c>
      <c r="B21" s="28"/>
      <c r="C21" s="15" t="s">
        <v>11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2">
        <f t="shared" si="2"/>
        <v>0</v>
      </c>
    </row>
    <row r="22" spans="1:24" x14ac:dyDescent="0.35">
      <c r="A22" s="20" t="s">
        <v>93</v>
      </c>
      <c r="C22" s="15" t="s">
        <v>11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2">
        <f t="shared" si="2"/>
        <v>0</v>
      </c>
    </row>
    <row r="23" spans="1:24" x14ac:dyDescent="0.35">
      <c r="A23" s="20" t="s">
        <v>94</v>
      </c>
      <c r="C23" s="15" t="s">
        <v>11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2">
        <f t="shared" si="2"/>
        <v>0</v>
      </c>
    </row>
    <row r="24" spans="1:24" x14ac:dyDescent="0.35">
      <c r="A24" s="20" t="s">
        <v>95</v>
      </c>
      <c r="C24" s="15" t="s">
        <v>11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2">
        <f t="shared" si="2"/>
        <v>0</v>
      </c>
    </row>
    <row r="25" spans="1:24" x14ac:dyDescent="0.35">
      <c r="A25" s="20" t="s">
        <v>96</v>
      </c>
      <c r="C25" s="15" t="s">
        <v>11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2">
        <f t="shared" si="2"/>
        <v>0</v>
      </c>
    </row>
    <row r="26" spans="1:24" x14ac:dyDescent="0.35">
      <c r="A26" s="20" t="s">
        <v>97</v>
      </c>
      <c r="C26" s="15" t="s">
        <v>11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2">
        <f t="shared" si="2"/>
        <v>0</v>
      </c>
    </row>
    <row r="27" spans="1:24" x14ac:dyDescent="0.35">
      <c r="A27" s="20" t="s">
        <v>98</v>
      </c>
      <c r="C27" s="15" t="s">
        <v>11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2">
        <f t="shared" si="2"/>
        <v>0</v>
      </c>
    </row>
    <row r="28" spans="1:24" x14ac:dyDescent="0.35">
      <c r="A28" s="20" t="s">
        <v>99</v>
      </c>
      <c r="C28" s="15" t="s">
        <v>11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2">
        <f t="shared" si="2"/>
        <v>0</v>
      </c>
    </row>
    <row r="29" spans="1:24" x14ac:dyDescent="0.35">
      <c r="A29" s="20" t="s">
        <v>100</v>
      </c>
      <c r="C29" s="15" t="s">
        <v>11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4" x14ac:dyDescent="0.35">
      <c r="A30" s="20" t="s">
        <v>101</v>
      </c>
      <c r="C30" s="15" t="s">
        <v>11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5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4.5" x14ac:dyDescent="0.35"/>
  <cols>
    <col min="1" max="1" width="60.453125" style="20" customWidth="1"/>
    <col min="2" max="2" width="15.81640625" style="2" customWidth="1"/>
    <col min="3" max="3" width="10.453125" style="2" customWidth="1"/>
    <col min="4" max="11" width="12.7265625" style="2" customWidth="1"/>
    <col min="12" max="25" width="12.7265625" customWidth="1"/>
  </cols>
  <sheetData>
    <row r="1" spans="1:24" x14ac:dyDescent="0.35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4" x14ac:dyDescent="0.35">
      <c r="A2" s="17"/>
    </row>
    <row r="3" spans="1:24" x14ac:dyDescent="0.35">
      <c r="A3" s="17" t="s">
        <v>120</v>
      </c>
      <c r="D3" s="2" t="str">
        <f>'Отчет о движении денег'!D3</f>
        <v>1 кв. 2023</v>
      </c>
      <c r="E3" s="2" t="str">
        <f>'Отчет о движении денег'!E3</f>
        <v>2 кв. 2023</v>
      </c>
      <c r="F3" s="2" t="str">
        <f>'Отчет о движении денег'!F3</f>
        <v>3 кв. 2023</v>
      </c>
      <c r="G3" s="2" t="str">
        <f>'Отчет о движении денег'!G3</f>
        <v>4 кв. 2023</v>
      </c>
      <c r="H3" s="2" t="str">
        <f>'Отчет о движении денег'!H3</f>
        <v>1 кв. 2024</v>
      </c>
      <c r="I3" s="2" t="str">
        <f>'Отчет о движении денег'!I3</f>
        <v>2 кв. 2024</v>
      </c>
      <c r="J3" s="2" t="str">
        <f>'Отчет о движении денег'!J3</f>
        <v>3 кв. 2024</v>
      </c>
      <c r="K3" s="2" t="str">
        <f>'Отчет о движении денег'!K3</f>
        <v>4 кв. 2024</v>
      </c>
      <c r="L3" s="2" t="str">
        <f>'Отчет о движении денег'!L3</f>
        <v>1 кв. 2025</v>
      </c>
      <c r="M3" s="2" t="str">
        <f>'Отчет о движении денег'!M3</f>
        <v>2 кв. 2025</v>
      </c>
      <c r="N3" s="2" t="str">
        <f>'Отчет о движении денег'!N3</f>
        <v>3 кв. 2025</v>
      </c>
      <c r="O3" s="2" t="str">
        <f>'Отчет о движении денег'!O3</f>
        <v>4 кв. 2025</v>
      </c>
      <c r="P3" s="2" t="str">
        <f>'Отчет о движении денег'!P3</f>
        <v>1 кв. 2026</v>
      </c>
      <c r="Q3" s="2" t="str">
        <f>'Отчет о движении денег'!Q3</f>
        <v>2 кв. 2026</v>
      </c>
      <c r="R3" s="2" t="str">
        <f>'Отчет о движении денег'!R3</f>
        <v>3 кв. 2026</v>
      </c>
      <c r="S3" s="2" t="str">
        <f>'Отчет о движении денег'!S3</f>
        <v>4 кв. 2026</v>
      </c>
      <c r="T3" s="2" t="str">
        <f>'Отчет о движении денег'!T3</f>
        <v>1 кв. 2027</v>
      </c>
      <c r="U3" s="2" t="str">
        <f>'Отчет о движении денег'!U3</f>
        <v>2 кв. 2027</v>
      </c>
      <c r="V3" s="2" t="str">
        <f>'Отчет о движении денег'!V3</f>
        <v>3 кв. 2027</v>
      </c>
      <c r="W3" s="2" t="str">
        <f>'Отчет о движении денег'!W3</f>
        <v>4 кв. 2027</v>
      </c>
      <c r="X3" s="2"/>
    </row>
    <row r="4" spans="1:24" x14ac:dyDescent="0.35">
      <c r="A4" s="20" t="s">
        <v>64</v>
      </c>
      <c r="B4" s="24"/>
      <c r="C4" s="15" t="s">
        <v>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35">
      <c r="A5" s="20" t="s">
        <v>60</v>
      </c>
      <c r="B5" s="28"/>
      <c r="C5" s="15" t="s">
        <v>11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35">
      <c r="A6" s="20" t="s">
        <v>104</v>
      </c>
      <c r="C6" s="15" t="s">
        <v>11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35">
      <c r="A7" s="20" t="s">
        <v>105</v>
      </c>
      <c r="C7" s="15" t="s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35">
      <c r="A8" s="20" t="s">
        <v>106</v>
      </c>
      <c r="C8" s="15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35">
      <c r="C9" s="15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35">
      <c r="A10" s="20" t="s">
        <v>107</v>
      </c>
      <c r="C10" s="15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35">
      <c r="A11" s="20" t="s">
        <v>119</v>
      </c>
      <c r="C11" s="15" t="s">
        <v>11</v>
      </c>
      <c r="D11" s="4"/>
      <c r="E11" s="4"/>
    </row>
    <row r="12" spans="1:24" x14ac:dyDescent="0.35">
      <c r="A12" s="20" t="s">
        <v>108</v>
      </c>
      <c r="C12" s="15" t="s">
        <v>11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4" x14ac:dyDescent="0.35">
      <c r="C13" s="15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4" x14ac:dyDescent="0.35">
      <c r="A14" s="20" t="s">
        <v>109</v>
      </c>
      <c r="C14" s="15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4" x14ac:dyDescent="0.35">
      <c r="C15" s="15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4" x14ac:dyDescent="0.35">
      <c r="A16" s="20" t="s">
        <v>110</v>
      </c>
      <c r="C16" s="15" t="s">
        <v>11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4" x14ac:dyDescent="0.35">
      <c r="A17" s="20" t="s">
        <v>111</v>
      </c>
      <c r="C17" s="15" t="s">
        <v>11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4" x14ac:dyDescent="0.35">
      <c r="C18" s="15" t="s">
        <v>11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4" x14ac:dyDescent="0.35">
      <c r="A19" s="20" t="s">
        <v>112</v>
      </c>
      <c r="C19" s="15" t="s">
        <v>11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4" x14ac:dyDescent="0.35">
      <c r="A20" s="20" t="s">
        <v>113</v>
      </c>
      <c r="C20" s="15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4" x14ac:dyDescent="0.35">
      <c r="C21" s="15" t="s">
        <v>11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4" x14ac:dyDescent="0.35">
      <c r="A22" s="20" t="s">
        <v>114</v>
      </c>
      <c r="C22" s="15" t="s">
        <v>11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4" x14ac:dyDescent="0.35">
      <c r="A23" s="20" t="s">
        <v>115</v>
      </c>
      <c r="C23" s="15" t="s">
        <v>11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4" x14ac:dyDescent="0.35">
      <c r="A24" s="20" t="s">
        <v>116</v>
      </c>
      <c r="C24" s="15" t="s">
        <v>11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4" x14ac:dyDescent="0.35">
      <c r="A25" s="20" t="s">
        <v>117</v>
      </c>
      <c r="C25" s="15" t="s">
        <v>11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4" x14ac:dyDescent="0.35">
      <c r="C26" s="15" t="s">
        <v>11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4" x14ac:dyDescent="0.35">
      <c r="A27" s="20" t="s">
        <v>118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4" x14ac:dyDescent="0.35">
      <c r="A28" s="20" t="s">
        <v>121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4" x14ac:dyDescent="0.3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4" x14ac:dyDescent="0.3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4" x14ac:dyDescent="0.35">
      <c r="A31" s="17" t="s">
        <v>153</v>
      </c>
      <c r="D31" s="2" t="str">
        <f>D3</f>
        <v>1 кв. 2023</v>
      </c>
      <c r="E31" s="2" t="str">
        <f t="shared" ref="E31:W31" si="0">E3</f>
        <v>2 кв. 2023</v>
      </c>
      <c r="F31" s="2" t="str">
        <f t="shared" si="0"/>
        <v>3 кв. 2023</v>
      </c>
      <c r="G31" s="2" t="str">
        <f t="shared" si="0"/>
        <v>4 кв. 2023</v>
      </c>
      <c r="H31" s="2" t="str">
        <f t="shared" si="0"/>
        <v>1 кв. 2024</v>
      </c>
      <c r="I31" s="2" t="str">
        <f t="shared" si="0"/>
        <v>2 кв. 2024</v>
      </c>
      <c r="J31" s="2" t="str">
        <f t="shared" si="0"/>
        <v>3 кв. 2024</v>
      </c>
      <c r="K31" s="2" t="str">
        <f t="shared" si="0"/>
        <v>4 кв. 2024</v>
      </c>
      <c r="L31" s="2" t="str">
        <f t="shared" si="0"/>
        <v>1 кв. 2025</v>
      </c>
      <c r="M31" s="2" t="str">
        <f t="shared" si="0"/>
        <v>2 кв. 2025</v>
      </c>
      <c r="N31" s="2" t="str">
        <f t="shared" si="0"/>
        <v>3 кв. 2025</v>
      </c>
      <c r="O31" s="2" t="str">
        <f t="shared" si="0"/>
        <v>4 кв. 2025</v>
      </c>
      <c r="P31" s="2" t="str">
        <f t="shared" si="0"/>
        <v>1 кв. 2026</v>
      </c>
      <c r="Q31" s="2" t="str">
        <f t="shared" si="0"/>
        <v>2 кв. 2026</v>
      </c>
      <c r="R31" s="2" t="str">
        <f t="shared" si="0"/>
        <v>3 кв. 2026</v>
      </c>
      <c r="S31" s="2" t="str">
        <f t="shared" si="0"/>
        <v>4 кв. 2026</v>
      </c>
      <c r="T31" s="2" t="str">
        <f t="shared" si="0"/>
        <v>1 кв. 2027</v>
      </c>
      <c r="U31" s="2" t="str">
        <f t="shared" si="0"/>
        <v>2 кв. 2027</v>
      </c>
      <c r="V31" s="2" t="str">
        <f t="shared" si="0"/>
        <v>3 кв. 2027</v>
      </c>
      <c r="W31" s="2" t="str">
        <f t="shared" si="0"/>
        <v>4 кв. 2027</v>
      </c>
      <c r="X31" s="2"/>
    </row>
    <row r="32" spans="1:24" x14ac:dyDescent="0.35">
      <c r="A32" s="20" t="s">
        <v>64</v>
      </c>
      <c r="B32" s="24"/>
      <c r="C32" s="15" t="s">
        <v>11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35">
      <c r="A33" s="20" t="s">
        <v>60</v>
      </c>
      <c r="B33" s="28"/>
      <c r="C33" s="15" t="s">
        <v>11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35">
      <c r="A34" s="20" t="s">
        <v>104</v>
      </c>
      <c r="C34" s="15" t="s">
        <v>11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35">
      <c r="A35" s="20" t="s">
        <v>105</v>
      </c>
      <c r="C35" s="15" t="s">
        <v>11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35">
      <c r="A36" s="20" t="s">
        <v>106</v>
      </c>
      <c r="C36" s="15" t="s">
        <v>11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35">
      <c r="C37" s="15" t="s">
        <v>11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35">
      <c r="A38" s="20" t="s">
        <v>107</v>
      </c>
      <c r="C38" s="15" t="s">
        <v>11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35">
      <c r="A39" s="20" t="s">
        <v>119</v>
      </c>
      <c r="C39" s="15" t="s">
        <v>11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4" x14ac:dyDescent="0.35">
      <c r="A40" s="20" t="s">
        <v>108</v>
      </c>
      <c r="C40" s="15" t="s">
        <v>11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4" x14ac:dyDescent="0.35">
      <c r="C41" s="15" t="s">
        <v>11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4" x14ac:dyDescent="0.35">
      <c r="A42" s="20" t="s">
        <v>109</v>
      </c>
      <c r="C42" s="15" t="s">
        <v>11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4" x14ac:dyDescent="0.35">
      <c r="C43" s="15" t="s">
        <v>11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4" x14ac:dyDescent="0.35">
      <c r="A44" s="20" t="s">
        <v>110</v>
      </c>
      <c r="C44" s="15" t="s">
        <v>11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4" x14ac:dyDescent="0.35">
      <c r="A45" s="20" t="s">
        <v>111</v>
      </c>
      <c r="C45" s="15" t="s">
        <v>11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4" x14ac:dyDescent="0.35">
      <c r="C46" s="15" t="s">
        <v>11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4" x14ac:dyDescent="0.35">
      <c r="A47" s="20" t="s">
        <v>112</v>
      </c>
      <c r="C47" s="15" t="s">
        <v>11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4" x14ac:dyDescent="0.35">
      <c r="A48" s="20" t="s">
        <v>113</v>
      </c>
      <c r="C48" s="15" t="s">
        <v>11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35">
      <c r="C49" s="15" t="s">
        <v>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35">
      <c r="A50" s="20" t="s">
        <v>114</v>
      </c>
      <c r="C50" s="15" t="s">
        <v>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35">
      <c r="A51" s="20" t="s">
        <v>115</v>
      </c>
      <c r="C51" s="15" t="s">
        <v>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35">
      <c r="A52" s="20" t="s">
        <v>116</v>
      </c>
      <c r="C52" s="15" t="s">
        <v>11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35">
      <c r="A53" s="20" t="s">
        <v>117</v>
      </c>
      <c r="C53" s="15" t="s">
        <v>11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35">
      <c r="C54" s="15" t="s">
        <v>11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35">
      <c r="A55" s="20" t="s">
        <v>118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35">
      <c r="A56" s="20" t="s">
        <v>121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Содержание</vt:lpstr>
      <vt:lpstr>Инфляция</vt:lpstr>
      <vt:lpstr>Инвестиции</vt:lpstr>
      <vt:lpstr>Доходы</vt:lpstr>
      <vt:lpstr>Затраты</vt:lpstr>
      <vt:lpstr>Оборотка</vt:lpstr>
      <vt:lpstr>Отчет о прибыли</vt:lpstr>
      <vt:lpstr>Отчет о движении денег</vt:lpstr>
      <vt:lpstr>Баланс</vt:lpstr>
      <vt:lpstr>Финансирование</vt:lpstr>
      <vt:lpstr>Эффективность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Zaharova</dc:creator>
  <cp:lastModifiedBy>Елена Захарова</cp:lastModifiedBy>
  <dcterms:created xsi:type="dcterms:W3CDTF">2018-04-06T11:55:54Z</dcterms:created>
  <dcterms:modified xsi:type="dcterms:W3CDTF">2022-03-14T10:51:04Z</dcterms:modified>
</cp:coreProperties>
</file>