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15255" windowHeight="8685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" i="2"/>
  <c r="C22"/>
  <c r="E92" l="1"/>
  <c r="E55"/>
  <c r="E56" s="1"/>
  <c r="E53"/>
  <c r="G18"/>
  <c r="E51"/>
  <c r="C51"/>
  <c r="C65" l="1"/>
  <c r="C88"/>
  <c r="E87" s="1"/>
  <c r="C102"/>
  <c r="E93" l="1"/>
  <c r="E90"/>
  <c r="E88"/>
  <c r="E65" l="1"/>
  <c r="E101" l="1"/>
  <c r="E102" s="1"/>
</calcChain>
</file>

<file path=xl/sharedStrings.xml><?xml version="1.0" encoding="utf-8"?>
<sst xmlns="http://schemas.openxmlformats.org/spreadsheetml/2006/main" count="162" uniqueCount="81">
  <si>
    <t>Итого</t>
  </si>
  <si>
    <t>Материальные затраты:</t>
  </si>
  <si>
    <t xml:space="preserve">      4 кг материала Х по 2 д.е. за 1кг</t>
  </si>
  <si>
    <t xml:space="preserve">      2 кг материала У по 4 д.е. за 1 кг</t>
  </si>
  <si>
    <t>Труд основных производственных рабочих (5ч. по 8 д.е. за 1ч)</t>
  </si>
  <si>
    <t>Переменные накладные расходы (5ч по 2 д.е. за 1ч рабочего времени основных производственных рабочих)</t>
  </si>
  <si>
    <t>Совокупные переменные нормативные затраты</t>
  </si>
  <si>
    <t>Нормативный доход от покрытия</t>
  </si>
  <si>
    <t>Нормативная цена реализации</t>
  </si>
  <si>
    <t>Компания планировала произвести 12 000 изделий. Фактическое производство составило     11 000 изделий.</t>
  </si>
  <si>
    <t>Смета</t>
  </si>
  <si>
    <t>Фактически</t>
  </si>
  <si>
    <t>Материальные затраты</t>
  </si>
  <si>
    <t>Жесткая  (12000)</t>
  </si>
  <si>
    <t>Гибкая (11000)</t>
  </si>
  <si>
    <t xml:space="preserve">      Материал Х</t>
  </si>
  <si>
    <t xml:space="preserve">      Материал У</t>
  </si>
  <si>
    <t>Оплата труда основных производственных рабочих</t>
  </si>
  <si>
    <t>Переменные накладные расходы</t>
  </si>
  <si>
    <t>Постоянные накладные расходы</t>
  </si>
  <si>
    <t>24 000 кг по3,8 д.е.</t>
  </si>
  <si>
    <t>45 000 кг по 2,1д.е.</t>
  </si>
  <si>
    <t>58 000 ч. по 8,2 д.е.</t>
  </si>
  <si>
    <t>Отклонение по материалам</t>
  </si>
  <si>
    <t>Отклонение по цене материалов</t>
  </si>
  <si>
    <t>Отклонение по использованию материалов</t>
  </si>
  <si>
    <t>(Нормативная цена – Фактическая цена)*Количество купленных материалов</t>
  </si>
  <si>
    <t>(Нормативное количество – Фактическое количество) * Нормативная цена</t>
  </si>
  <si>
    <t>материал У</t>
  </si>
  <si>
    <t>материал Х</t>
  </si>
  <si>
    <t>Отклонение по ставке заработной платы</t>
  </si>
  <si>
    <t>Отклонение по труду</t>
  </si>
  <si>
    <t>(Нормативная ставка – Фактическая ставка)* Фактическое количество часов</t>
  </si>
  <si>
    <t>Отклонения по производительности труда</t>
  </si>
  <si>
    <t>(Нормо-часы для производства фактического объема – Фактически отработанные трудочасы)* Нормативная ставка заработной платы</t>
  </si>
  <si>
    <t>Отчет о прибылях и убытках</t>
  </si>
  <si>
    <t>Наименование показателя</t>
  </si>
  <si>
    <t>Выручка от реализации продукции</t>
  </si>
  <si>
    <t>Затраты (75% от выручки)</t>
  </si>
  <si>
    <t>Налогооблагаемая прибыль</t>
  </si>
  <si>
    <t>Налог (30%)</t>
  </si>
  <si>
    <t>Чистая прибыль</t>
  </si>
  <si>
    <t>Выплаченные дивиденды (40%)</t>
  </si>
  <si>
    <t>Реинвестированная прибыль (60%)</t>
  </si>
  <si>
    <t>Баланс</t>
  </si>
  <si>
    <t>Актив</t>
  </si>
  <si>
    <t>Пассив</t>
  </si>
  <si>
    <t>Прогнозный отчет о прибылях и убытках (q=13,6%)</t>
  </si>
  <si>
    <t>q=</t>
  </si>
  <si>
    <t>Статья</t>
  </si>
  <si>
    <t>Прогноз</t>
  </si>
  <si>
    <t>Оборотные средства</t>
  </si>
  <si>
    <t>Основные средства</t>
  </si>
  <si>
    <t>Прогнозный баланс</t>
  </si>
  <si>
    <t>Кредиторская задолженность</t>
  </si>
  <si>
    <t>Ссуды банка</t>
  </si>
  <si>
    <t>Акционерный капитал</t>
  </si>
  <si>
    <t>Нераспределенная прибыль</t>
  </si>
  <si>
    <t>EFN</t>
  </si>
  <si>
    <t>Финансовый рычаг</t>
  </si>
  <si>
    <t>Дополнительный ЗК =</t>
  </si>
  <si>
    <t>ЗК =</t>
  </si>
  <si>
    <t>?</t>
  </si>
  <si>
    <t>Прогнозный отчет о прибылях и убытках (q=20%)</t>
  </si>
  <si>
    <t xml:space="preserve">Оборотные средства                          </t>
  </si>
  <si>
    <t xml:space="preserve">Основные средства                              </t>
  </si>
  <si>
    <t xml:space="preserve">Итого активов                                     </t>
  </si>
  <si>
    <t xml:space="preserve">Расчеты с кредиторами                        </t>
  </si>
  <si>
    <t xml:space="preserve">Ссуды банка                                          </t>
  </si>
  <si>
    <t xml:space="preserve">Акционерный капитал                         </t>
  </si>
  <si>
    <t xml:space="preserve">Нераспределенная прибыль                </t>
  </si>
  <si>
    <t xml:space="preserve">Итого пассивов                                    </t>
  </si>
  <si>
    <t>Сумма, д.е.</t>
  </si>
  <si>
    <t>r (коэффициент реинвестирования)</t>
  </si>
  <si>
    <t>ROE (рентабельность собственного капитала)</t>
  </si>
  <si>
    <t>RO (оборачиваемость активов)</t>
  </si>
  <si>
    <t>FD (коэффициент финансовой зависимости)</t>
  </si>
  <si>
    <t>p (чистая маржа)</t>
  </si>
  <si>
    <t>Нераспределенная прибыль = Реинвестированная прибыль</t>
  </si>
  <si>
    <t>Активы - Пассивы</t>
  </si>
  <si>
    <t>Компания не может выйти на темп прироста выручки 20%, если не увеличит чистую маржу, оборачиваемость активов, суммы привлечения заемного капитала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</si>
</sst>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right" vertical="top" wrapText="1"/>
    </xf>
    <xf numFmtId="3" fontId="2" fillId="3" borderId="4" xfId="0" applyNumberFormat="1" applyFont="1" applyFill="1" applyBorder="1" applyAlignment="1">
      <alignment horizontal="right" vertical="top" wrapText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3" borderId="4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0" fillId="3" borderId="2" xfId="0" applyFill="1" applyBorder="1"/>
    <xf numFmtId="2" fontId="2" fillId="3" borderId="2" xfId="0" applyNumberFormat="1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right" vertical="top" wrapText="1"/>
    </xf>
    <xf numFmtId="0" fontId="1" fillId="0" borderId="0" xfId="0" applyFont="1"/>
    <xf numFmtId="10" fontId="1" fillId="0" borderId="0" xfId="0" applyNumberFormat="1" applyFont="1"/>
    <xf numFmtId="0" fontId="2" fillId="2" borderId="3" xfId="0" applyFont="1" applyFill="1" applyBorder="1" applyAlignment="1">
      <alignment horizontal="justify" vertical="top" wrapText="1"/>
    </xf>
    <xf numFmtId="164" fontId="2" fillId="3" borderId="4" xfId="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2" fontId="2" fillId="3" borderId="4" xfId="0" applyNumberFormat="1" applyFont="1" applyFill="1" applyBorder="1" applyAlignment="1">
      <alignment horizontal="justify" vertical="top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2" fillId="2" borderId="6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justify" vertical="top" wrapText="1"/>
    </xf>
    <xf numFmtId="0" fontId="2" fillId="3" borderId="8" xfId="0" applyFont="1" applyFill="1" applyBorder="1" applyAlignment="1">
      <alignment horizontal="justify" vertical="top" wrapText="1"/>
    </xf>
    <xf numFmtId="0" fontId="2" fillId="3" borderId="9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justify" vertical="top" wrapText="1"/>
    </xf>
    <xf numFmtId="0" fontId="1" fillId="5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10" xfId="0" applyFont="1" applyFill="1" applyBorder="1" applyAlignment="1">
      <alignment horizontal="justify" vertical="top" wrapText="1"/>
    </xf>
    <xf numFmtId="0" fontId="2" fillId="2" borderId="11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workbookViewId="0"/>
  </sheetViews>
  <sheetFormatPr defaultRowHeight="15"/>
  <cols>
    <col min="2" max="2" width="38.7109375" customWidth="1"/>
    <col min="7" max="7" width="11.85546875" customWidth="1"/>
    <col min="9" max="9" width="11.7109375" customWidth="1"/>
  </cols>
  <sheetData>
    <row r="1" spans="2:9" ht="15.75" thickBot="1"/>
    <row r="2" spans="2:9" ht="16.899999999999999" customHeight="1" thickBot="1">
      <c r="B2" s="2" t="s">
        <v>1</v>
      </c>
      <c r="C2" s="4"/>
    </row>
    <row r="3" spans="2:9" ht="17.45" customHeight="1" thickBot="1">
      <c r="B3" s="3" t="s">
        <v>2</v>
      </c>
      <c r="C3" s="5">
        <v>8</v>
      </c>
    </row>
    <row r="4" spans="2:9" ht="23.45" customHeight="1" thickBot="1">
      <c r="B4" s="3" t="s">
        <v>3</v>
      </c>
      <c r="C4" s="5">
        <v>8</v>
      </c>
      <c r="E4" s="24" t="s">
        <v>9</v>
      </c>
      <c r="F4" s="24"/>
      <c r="G4" s="24"/>
      <c r="H4" s="24"/>
      <c r="I4" s="24"/>
    </row>
    <row r="5" spans="2:9" ht="37.15" customHeight="1" thickBot="1">
      <c r="B5" s="3" t="s">
        <v>4</v>
      </c>
      <c r="C5" s="5">
        <v>40</v>
      </c>
      <c r="E5" s="24"/>
      <c r="F5" s="24"/>
      <c r="G5" s="24"/>
      <c r="H5" s="24"/>
      <c r="I5" s="24"/>
    </row>
    <row r="6" spans="2:9" ht="52.9" customHeight="1" thickBot="1">
      <c r="B6" s="3" t="s">
        <v>5</v>
      </c>
      <c r="C6" s="5">
        <v>10</v>
      </c>
      <c r="E6" s="24"/>
      <c r="F6" s="24"/>
      <c r="G6" s="24"/>
      <c r="H6" s="24"/>
      <c r="I6" s="24"/>
    </row>
    <row r="7" spans="2:9" ht="31.9" customHeight="1" thickBot="1">
      <c r="B7" s="3" t="s">
        <v>6</v>
      </c>
      <c r="C7" s="5">
        <v>66</v>
      </c>
    </row>
    <row r="8" spans="2:9" ht="19.149999999999999" customHeight="1" thickBot="1">
      <c r="B8" s="3" t="s">
        <v>7</v>
      </c>
      <c r="C8" s="5">
        <v>44</v>
      </c>
    </row>
    <row r="9" spans="2:9" ht="21.6" customHeight="1" thickBot="1">
      <c r="B9" s="3" t="s">
        <v>8</v>
      </c>
      <c r="C9" s="5">
        <v>110</v>
      </c>
    </row>
    <row r="11" spans="2:9" ht="15.75" thickBot="1"/>
    <row r="12" spans="2:9" ht="16.5" thickBot="1">
      <c r="B12" s="2"/>
      <c r="C12" s="25" t="s">
        <v>10</v>
      </c>
      <c r="D12" s="26"/>
      <c r="E12" s="26"/>
      <c r="F12" s="27"/>
      <c r="G12" s="25" t="s">
        <v>11</v>
      </c>
      <c r="H12" s="27"/>
    </row>
    <row r="13" spans="2:9">
      <c r="B13" s="29" t="s">
        <v>12</v>
      </c>
      <c r="C13" s="31" t="s">
        <v>13</v>
      </c>
      <c r="D13" s="32"/>
      <c r="E13" s="31" t="s">
        <v>14</v>
      </c>
      <c r="F13" s="32"/>
      <c r="G13" s="35">
        <v>-11000</v>
      </c>
      <c r="H13" s="36"/>
    </row>
    <row r="14" spans="2:9" ht="15.75" thickBot="1">
      <c r="B14" s="30"/>
      <c r="C14" s="33"/>
      <c r="D14" s="34"/>
      <c r="E14" s="33"/>
      <c r="F14" s="34"/>
      <c r="G14" s="37"/>
      <c r="H14" s="38"/>
    </row>
    <row r="15" spans="2:9" ht="34.15" customHeight="1" thickBot="1">
      <c r="B15" s="3" t="s">
        <v>15</v>
      </c>
      <c r="C15" s="6">
        <v>48000</v>
      </c>
      <c r="D15" s="6">
        <v>96000</v>
      </c>
      <c r="E15" s="6">
        <v>44000</v>
      </c>
      <c r="F15" s="6">
        <v>88000</v>
      </c>
      <c r="G15" s="5" t="s">
        <v>21</v>
      </c>
      <c r="H15" s="6">
        <v>94500</v>
      </c>
    </row>
    <row r="16" spans="2:9" ht="21" customHeight="1" thickBot="1">
      <c r="B16" s="3" t="s">
        <v>16</v>
      </c>
      <c r="C16" s="6">
        <v>24000</v>
      </c>
      <c r="D16" s="6">
        <v>96000</v>
      </c>
      <c r="E16" s="6">
        <v>22000</v>
      </c>
      <c r="F16" s="6">
        <v>88000</v>
      </c>
      <c r="G16" s="5" t="s">
        <v>20</v>
      </c>
      <c r="H16" s="6">
        <v>91200</v>
      </c>
    </row>
    <row r="17" spans="2:9" ht="40.9" customHeight="1" thickBot="1">
      <c r="B17" s="3" t="s">
        <v>17</v>
      </c>
      <c r="C17" s="6">
        <v>60000</v>
      </c>
      <c r="D17" s="6">
        <v>480000</v>
      </c>
      <c r="E17" s="6">
        <v>55000</v>
      </c>
      <c r="F17" s="6">
        <v>440000</v>
      </c>
      <c r="G17" s="5" t="s">
        <v>22</v>
      </c>
      <c r="H17" s="6">
        <v>475600</v>
      </c>
    </row>
    <row r="18" spans="2:9" ht="16.5" thickBot="1">
      <c r="B18" s="3" t="s">
        <v>18</v>
      </c>
      <c r="C18" s="6">
        <v>60000</v>
      </c>
      <c r="D18" s="6">
        <v>120000</v>
      </c>
      <c r="E18" s="6">
        <v>55000</v>
      </c>
      <c r="F18" s="6">
        <v>110000</v>
      </c>
      <c r="G18" s="5"/>
      <c r="H18" s="6">
        <v>114000</v>
      </c>
    </row>
    <row r="19" spans="2:9" ht="16.5" thickBot="1">
      <c r="B19" s="3" t="s">
        <v>19</v>
      </c>
      <c r="C19" s="5"/>
      <c r="D19" s="6">
        <v>240000</v>
      </c>
      <c r="E19" s="6">
        <v>240000</v>
      </c>
      <c r="F19" s="5"/>
      <c r="G19" s="5"/>
      <c r="H19" s="6">
        <v>238000</v>
      </c>
    </row>
    <row r="21" spans="2:9">
      <c r="B21" s="39" t="s">
        <v>23</v>
      </c>
      <c r="C21" s="39"/>
      <c r="D21" s="39"/>
      <c r="E21" s="39"/>
      <c r="F21" s="39"/>
      <c r="G21" s="39"/>
    </row>
    <row r="23" spans="2:9">
      <c r="B23" s="23" t="s">
        <v>24</v>
      </c>
      <c r="C23" s="23"/>
      <c r="D23" s="23"/>
      <c r="E23" s="23"/>
      <c r="F23" s="23"/>
      <c r="G23" s="23"/>
    </row>
    <row r="24" spans="2:9">
      <c r="B24" s="28" t="s">
        <v>26</v>
      </c>
      <c r="C24" s="28"/>
      <c r="D24" s="28"/>
      <c r="E24" s="28"/>
      <c r="F24" s="28"/>
    </row>
    <row r="25" spans="2:9">
      <c r="B25" s="8" t="s">
        <v>29</v>
      </c>
    </row>
    <row r="26" spans="2:9">
      <c r="B26" s="8" t="s">
        <v>28</v>
      </c>
    </row>
    <row r="27" spans="2:9">
      <c r="B27" s="23" t="s">
        <v>25</v>
      </c>
      <c r="C27" s="23"/>
      <c r="D27" s="23"/>
      <c r="E27" s="23"/>
      <c r="F27" s="23"/>
      <c r="G27" s="23"/>
    </row>
    <row r="28" spans="2:9">
      <c r="C28" s="28" t="s">
        <v>27</v>
      </c>
      <c r="D28" s="28"/>
      <c r="E28" s="28"/>
      <c r="F28" s="28"/>
      <c r="G28" s="28"/>
      <c r="H28" s="28"/>
      <c r="I28" s="28"/>
    </row>
    <row r="29" spans="2:9" ht="15.75">
      <c r="H29" s="1"/>
      <c r="I29" s="8" t="s">
        <v>29</v>
      </c>
    </row>
    <row r="30" spans="2:9" ht="15.75">
      <c r="H30" s="1"/>
      <c r="I30" s="8" t="s">
        <v>28</v>
      </c>
    </row>
    <row r="32" spans="2:9">
      <c r="B32" s="39" t="s">
        <v>31</v>
      </c>
      <c r="C32" s="39"/>
      <c r="D32" s="39"/>
      <c r="E32" s="39"/>
      <c r="F32" s="39"/>
      <c r="G32" s="39"/>
    </row>
    <row r="34" spans="2:8">
      <c r="B34" s="23" t="s">
        <v>30</v>
      </c>
      <c r="C34" s="23"/>
      <c r="D34" s="23"/>
      <c r="E34" s="23"/>
      <c r="F34" s="23"/>
      <c r="G34" s="23"/>
    </row>
    <row r="36" spans="2:8">
      <c r="B36" s="28" t="s">
        <v>32</v>
      </c>
      <c r="C36" s="28"/>
      <c r="D36" s="28"/>
      <c r="E36" s="28"/>
      <c r="F36" s="28"/>
      <c r="G36" s="7"/>
    </row>
    <row r="38" spans="2:8">
      <c r="B38" s="23" t="s">
        <v>33</v>
      </c>
      <c r="C38" s="23"/>
      <c r="D38" s="23"/>
      <c r="E38" s="23"/>
      <c r="F38" s="23"/>
      <c r="G38" s="23"/>
    </row>
    <row r="40" spans="2:8">
      <c r="B40" s="40" t="s">
        <v>34</v>
      </c>
      <c r="C40" s="40"/>
      <c r="D40" s="40"/>
      <c r="E40" s="40"/>
      <c r="F40" s="40"/>
      <c r="G40" s="40"/>
      <c r="H40" s="40"/>
    </row>
    <row r="41" spans="2:8">
      <c r="B41" s="40"/>
      <c r="C41" s="40"/>
      <c r="D41" s="40"/>
      <c r="E41" s="40"/>
      <c r="F41" s="40"/>
      <c r="G41" s="40"/>
      <c r="H41" s="40"/>
    </row>
  </sheetData>
  <mergeCells count="17">
    <mergeCell ref="B34:G34"/>
    <mergeCell ref="B36:F36"/>
    <mergeCell ref="B38:G38"/>
    <mergeCell ref="B40:H41"/>
    <mergeCell ref="B27:G27"/>
    <mergeCell ref="B32:G32"/>
    <mergeCell ref="C28:I28"/>
    <mergeCell ref="B23:G23"/>
    <mergeCell ref="E4:I6"/>
    <mergeCell ref="C12:F12"/>
    <mergeCell ref="G12:H12"/>
    <mergeCell ref="B24:F24"/>
    <mergeCell ref="B13:B14"/>
    <mergeCell ref="C13:D14"/>
    <mergeCell ref="E13:F14"/>
    <mergeCell ref="G13:H14"/>
    <mergeCell ref="B21: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2"/>
  <sheetViews>
    <sheetView tabSelected="1" topLeftCell="A71" workbookViewId="0">
      <selection activeCell="F98" sqref="F98:F102"/>
    </sheetView>
  </sheetViews>
  <sheetFormatPr defaultRowHeight="15"/>
  <cols>
    <col min="2" max="2" width="34.7109375" customWidth="1"/>
    <col min="3" max="3" width="12.7109375" customWidth="1"/>
    <col min="4" max="4" width="29.7109375" customWidth="1"/>
    <col min="5" max="5" width="13.28515625" customWidth="1"/>
    <col min="6" max="6" width="34.42578125" customWidth="1"/>
    <col min="7" max="7" width="15.7109375" customWidth="1"/>
  </cols>
  <sheetData>
    <row r="2" spans="2:5">
      <c r="B2" s="42" t="s">
        <v>35</v>
      </c>
      <c r="C2" s="42"/>
      <c r="D2" s="42"/>
      <c r="E2" s="42"/>
    </row>
    <row r="3" spans="2:5" ht="15.75" thickBot="1"/>
    <row r="4" spans="2:5" ht="22.9" customHeight="1" thickBot="1">
      <c r="B4" s="2" t="s">
        <v>36</v>
      </c>
      <c r="C4" s="4" t="s">
        <v>72</v>
      </c>
    </row>
    <row r="5" spans="2:5" ht="19.149999999999999" customHeight="1" thickBot="1">
      <c r="B5" s="3" t="s">
        <v>37</v>
      </c>
      <c r="C5" s="5">
        <v>12</v>
      </c>
    </row>
    <row r="6" spans="2:5" ht="22.15" customHeight="1" thickBot="1">
      <c r="B6" s="3" t="s">
        <v>38</v>
      </c>
      <c r="C6" s="5">
        <v>9</v>
      </c>
    </row>
    <row r="7" spans="2:5" ht="20.45" customHeight="1" thickBot="1">
      <c r="B7" s="3" t="s">
        <v>39</v>
      </c>
      <c r="C7" s="5">
        <v>3</v>
      </c>
    </row>
    <row r="8" spans="2:5" ht="19.899999999999999" customHeight="1" thickBot="1">
      <c r="B8" s="3" t="s">
        <v>40</v>
      </c>
      <c r="C8" s="5">
        <v>0.9</v>
      </c>
    </row>
    <row r="9" spans="2:5" ht="21" customHeight="1" thickBot="1">
      <c r="B9" s="3" t="s">
        <v>41</v>
      </c>
      <c r="C9" s="5">
        <v>2.1</v>
      </c>
    </row>
    <row r="10" spans="2:5" ht="22.15" customHeight="1" thickBot="1">
      <c r="B10" s="3" t="s">
        <v>42</v>
      </c>
      <c r="C10" s="5">
        <v>0.84</v>
      </c>
    </row>
    <row r="11" spans="2:5" ht="21.6" customHeight="1" thickBot="1">
      <c r="B11" s="3" t="s">
        <v>43</v>
      </c>
      <c r="C11" s="5">
        <v>1.26</v>
      </c>
    </row>
    <row r="14" spans="2:5">
      <c r="B14" s="42" t="s">
        <v>44</v>
      </c>
      <c r="C14" s="42"/>
      <c r="D14" s="42"/>
      <c r="E14" s="42"/>
    </row>
    <row r="16" spans="2:5" ht="16.5" thickBot="1">
      <c r="B16" s="19" t="s">
        <v>49</v>
      </c>
      <c r="C16" s="5" t="s">
        <v>72</v>
      </c>
      <c r="D16" s="19" t="s">
        <v>49</v>
      </c>
      <c r="E16" s="5" t="s">
        <v>72</v>
      </c>
    </row>
    <row r="17" spans="1:7" ht="16.5" thickBot="1">
      <c r="B17" s="3" t="s">
        <v>45</v>
      </c>
      <c r="C17" s="5"/>
      <c r="D17" s="19" t="s">
        <v>46</v>
      </c>
      <c r="E17" s="5"/>
    </row>
    <row r="18" spans="1:7" ht="36" customHeight="1" thickBot="1">
      <c r="B18" s="19" t="s">
        <v>64</v>
      </c>
      <c r="C18" s="5">
        <v>13</v>
      </c>
      <c r="D18" s="19" t="s">
        <v>67</v>
      </c>
      <c r="E18" s="5">
        <v>6.5</v>
      </c>
      <c r="F18" s="2" t="s">
        <v>59</v>
      </c>
      <c r="G18" s="12">
        <f>(6.5+4)/(3+7.5)</f>
        <v>1</v>
      </c>
    </row>
    <row r="19" spans="1:7" ht="34.9" customHeight="1" thickBot="1">
      <c r="B19" s="19" t="s">
        <v>65</v>
      </c>
      <c r="C19" s="5">
        <v>8</v>
      </c>
      <c r="D19" s="19" t="s">
        <v>68</v>
      </c>
      <c r="E19" s="5">
        <v>4</v>
      </c>
    </row>
    <row r="20" spans="1:7" ht="35.450000000000003" customHeight="1" thickBot="1">
      <c r="B20" s="3"/>
      <c r="C20" s="5"/>
      <c r="D20" s="19" t="s">
        <v>69</v>
      </c>
      <c r="E20" s="5">
        <v>3</v>
      </c>
    </row>
    <row r="21" spans="1:7" ht="39" customHeight="1" thickBot="1">
      <c r="B21" s="3"/>
      <c r="C21" s="5"/>
      <c r="D21" s="19" t="s">
        <v>70</v>
      </c>
      <c r="E21" s="5">
        <v>7.5</v>
      </c>
    </row>
    <row r="22" spans="1:7" ht="36.6" customHeight="1" thickBot="1">
      <c r="B22" s="19" t="s">
        <v>66</v>
      </c>
      <c r="C22" s="5">
        <f>SUM(C18:C21)</f>
        <v>21</v>
      </c>
      <c r="D22" s="19" t="s">
        <v>71</v>
      </c>
      <c r="E22" s="5">
        <f>SUM(E18:E21)</f>
        <v>21</v>
      </c>
    </row>
    <row r="25" spans="1:7" ht="31.9" customHeight="1" thickBot="1">
      <c r="F25" s="19" t="s">
        <v>73</v>
      </c>
      <c r="G25" s="14"/>
    </row>
    <row r="26" spans="1:7" ht="34.15" customHeight="1" thickBot="1">
      <c r="F26" s="19" t="s">
        <v>74</v>
      </c>
      <c r="G26" s="14"/>
    </row>
    <row r="27" spans="1:7" ht="32.25" thickBot="1">
      <c r="B27" s="20"/>
      <c r="D27" s="20"/>
      <c r="F27" s="19" t="s">
        <v>75</v>
      </c>
      <c r="G27" s="14"/>
    </row>
    <row r="28" spans="1:7" ht="32.25" thickBot="1">
      <c r="F28" s="19" t="s">
        <v>76</v>
      </c>
      <c r="G28" s="14"/>
    </row>
    <row r="29" spans="1:7" ht="16.5" thickBot="1">
      <c r="B29" s="17" t="s">
        <v>48</v>
      </c>
      <c r="F29" s="19" t="s">
        <v>77</v>
      </c>
      <c r="G29" s="14"/>
    </row>
    <row r="31" spans="1:7">
      <c r="B31" s="42" t="s">
        <v>47</v>
      </c>
      <c r="C31" s="42"/>
      <c r="D31" s="42"/>
      <c r="E31" s="42"/>
    </row>
    <row r="32" spans="1:7" ht="15.75" thickBot="1">
      <c r="A32" s="17" t="s">
        <v>48</v>
      </c>
      <c r="B32" s="18">
        <v>0.13600000000000001</v>
      </c>
    </row>
    <row r="33" spans="2:6" ht="32.25" thickBot="1">
      <c r="B33" s="2" t="s">
        <v>37</v>
      </c>
      <c r="C33" s="13"/>
    </row>
    <row r="34" spans="2:6" ht="16.5" thickBot="1">
      <c r="B34" s="3" t="s">
        <v>38</v>
      </c>
      <c r="C34" s="14"/>
    </row>
    <row r="35" spans="2:6" ht="16.5" thickBot="1">
      <c r="B35" s="3" t="s">
        <v>39</v>
      </c>
      <c r="C35" s="14"/>
    </row>
    <row r="36" spans="2:6" ht="16.5" thickBot="1">
      <c r="B36" s="3" t="s">
        <v>40</v>
      </c>
      <c r="C36" s="14"/>
    </row>
    <row r="37" spans="2:6" ht="16.5" thickBot="1">
      <c r="B37" s="3" t="s">
        <v>41</v>
      </c>
      <c r="C37" s="14"/>
    </row>
    <row r="38" spans="2:6" ht="16.5" thickBot="1">
      <c r="B38" s="3" t="s">
        <v>42</v>
      </c>
      <c r="C38" s="14"/>
    </row>
    <row r="39" spans="2:6" ht="16.899999999999999" customHeight="1" thickBot="1">
      <c r="B39" s="3" t="s">
        <v>43</v>
      </c>
      <c r="C39" s="14"/>
    </row>
    <row r="40" spans="2:6" ht="15.75">
      <c r="B40" s="10"/>
      <c r="C40" s="11"/>
    </row>
    <row r="41" spans="2:6">
      <c r="B41" s="42" t="s">
        <v>53</v>
      </c>
      <c r="C41" s="42"/>
      <c r="D41" s="42"/>
      <c r="E41" s="42"/>
    </row>
    <row r="42" spans="2:6" ht="15.75" thickBot="1"/>
    <row r="43" spans="2:6" ht="16.5" thickBot="1">
      <c r="B43" s="43" t="s">
        <v>45</v>
      </c>
      <c r="C43" s="44"/>
      <c r="D43" s="43" t="s">
        <v>46</v>
      </c>
      <c r="E43" s="45"/>
    </row>
    <row r="44" spans="2:6" ht="16.5" thickBot="1">
      <c r="B44" s="3" t="s">
        <v>49</v>
      </c>
      <c r="C44" s="9" t="s">
        <v>50</v>
      </c>
      <c r="D44" s="15" t="s">
        <v>49</v>
      </c>
      <c r="E44" s="9" t="s">
        <v>50</v>
      </c>
    </row>
    <row r="45" spans="2:6" ht="19.899999999999999" customHeight="1" thickBot="1">
      <c r="B45" s="3" t="s">
        <v>51</v>
      </c>
      <c r="C45" s="14"/>
      <c r="D45" s="15" t="s">
        <v>54</v>
      </c>
      <c r="E45" s="14"/>
    </row>
    <row r="46" spans="2:6" ht="16.5" thickBot="1">
      <c r="B46" s="3" t="s">
        <v>52</v>
      </c>
      <c r="C46" s="14"/>
      <c r="D46" s="15" t="s">
        <v>55</v>
      </c>
      <c r="E46" s="14"/>
    </row>
    <row r="47" spans="2:6" ht="19.149999999999999" customHeight="1" thickBot="1">
      <c r="B47" s="46"/>
      <c r="C47" s="47"/>
      <c r="D47" s="15" t="s">
        <v>56</v>
      </c>
      <c r="E47" s="14"/>
    </row>
    <row r="48" spans="2:6" ht="16.899999999999999" customHeight="1" thickBot="1">
      <c r="B48" s="48"/>
      <c r="C48" s="49"/>
      <c r="D48" s="15" t="s">
        <v>57</v>
      </c>
      <c r="E48" s="14"/>
      <c r="F48" s="41" t="s">
        <v>78</v>
      </c>
    </row>
    <row r="49" spans="2:6" ht="16.5" thickBot="1">
      <c r="B49" s="48"/>
      <c r="C49" s="49"/>
      <c r="D49" s="15" t="s">
        <v>0</v>
      </c>
      <c r="E49" s="14"/>
      <c r="F49" s="41"/>
    </row>
    <row r="50" spans="2:6" ht="16.5" thickBot="1">
      <c r="B50" s="50"/>
      <c r="C50" s="51"/>
      <c r="D50" s="15" t="s">
        <v>58</v>
      </c>
      <c r="E50" s="9" t="s">
        <v>62</v>
      </c>
    </row>
    <row r="51" spans="2:6" ht="16.5" thickBot="1">
      <c r="B51" s="3" t="s">
        <v>44</v>
      </c>
      <c r="C51" s="14">
        <f>SUM(C45:C46)</f>
        <v>0</v>
      </c>
      <c r="D51" s="15" t="s">
        <v>44</v>
      </c>
      <c r="E51" s="14">
        <f>E49</f>
        <v>0</v>
      </c>
    </row>
    <row r="52" spans="2:6" ht="15.75" thickBot="1"/>
    <row r="53" spans="2:6" ht="16.5" thickBot="1">
      <c r="D53" s="2" t="s">
        <v>59</v>
      </c>
      <c r="E53" s="16" t="e">
        <f>(E45+E46)/(E47+E48)</f>
        <v>#DIV/0!</v>
      </c>
    </row>
    <row r="54" spans="2:6" ht="15.75" thickBot="1"/>
    <row r="55" spans="2:6" ht="16.5" thickBot="1">
      <c r="D55" s="2" t="s">
        <v>61</v>
      </c>
      <c r="E55" s="16">
        <f>(E47+E48)*G18</f>
        <v>0</v>
      </c>
    </row>
    <row r="56" spans="2:6" ht="16.5" thickBot="1">
      <c r="D56" s="2" t="s">
        <v>60</v>
      </c>
      <c r="E56" s="16">
        <f>E55-(E45+E46)</f>
        <v>0</v>
      </c>
    </row>
    <row r="57" spans="2:6" ht="16.5" thickBot="1">
      <c r="B57" s="43" t="s">
        <v>45</v>
      </c>
      <c r="C57" s="44"/>
      <c r="D57" s="43" t="s">
        <v>46</v>
      </c>
      <c r="E57" s="45"/>
    </row>
    <row r="58" spans="2:6" ht="16.5" thickBot="1">
      <c r="B58" s="3" t="s">
        <v>49</v>
      </c>
      <c r="C58" s="9" t="s">
        <v>50</v>
      </c>
      <c r="D58" s="15" t="s">
        <v>49</v>
      </c>
      <c r="E58" s="15" t="s">
        <v>50</v>
      </c>
    </row>
    <row r="59" spans="2:6" ht="32.25" thickBot="1">
      <c r="B59" s="3" t="s">
        <v>51</v>
      </c>
      <c r="C59" s="14"/>
      <c r="D59" s="15" t="s">
        <v>54</v>
      </c>
      <c r="E59" s="14"/>
    </row>
    <row r="60" spans="2:6" ht="16.5" thickBot="1">
      <c r="B60" s="3" t="s">
        <v>52</v>
      </c>
      <c r="C60" s="14"/>
      <c r="D60" s="15" t="s">
        <v>55</v>
      </c>
      <c r="E60" s="14"/>
    </row>
    <row r="61" spans="2:6" ht="16.5" thickBot="1">
      <c r="B61" s="46"/>
      <c r="C61" s="47"/>
      <c r="D61" s="15" t="s">
        <v>56</v>
      </c>
      <c r="E61" s="14"/>
    </row>
    <row r="62" spans="2:6" ht="16.5" thickBot="1">
      <c r="B62" s="48"/>
      <c r="C62" s="49"/>
      <c r="D62" s="15" t="s">
        <v>57</v>
      </c>
      <c r="E62" s="14"/>
    </row>
    <row r="63" spans="2:6" ht="16.5" thickBot="1">
      <c r="B63" s="48"/>
      <c r="C63" s="49"/>
      <c r="D63" s="15" t="s">
        <v>0</v>
      </c>
      <c r="E63" s="14"/>
    </row>
    <row r="64" spans="2:6" ht="16.5" thickBot="1">
      <c r="B64" s="50"/>
      <c r="C64" s="51"/>
      <c r="D64" s="15" t="s">
        <v>58</v>
      </c>
      <c r="E64" s="14"/>
      <c r="F64" s="21" t="s">
        <v>79</v>
      </c>
    </row>
    <row r="65" spans="1:5" ht="16.5" thickBot="1">
      <c r="B65" s="3" t="s">
        <v>44</v>
      </c>
      <c r="C65" s="14">
        <f>SUM(C59:C60)</f>
        <v>0</v>
      </c>
      <c r="D65" s="15" t="s">
        <v>44</v>
      </c>
      <c r="E65" s="14">
        <f>E63+E64</f>
        <v>0</v>
      </c>
    </row>
    <row r="68" spans="1:5">
      <c r="B68" s="42" t="s">
        <v>63</v>
      </c>
      <c r="C68" s="42"/>
      <c r="D68" s="42"/>
      <c r="E68" s="42"/>
    </row>
    <row r="69" spans="1:5" ht="15.75" thickBot="1">
      <c r="A69" s="17" t="s">
        <v>48</v>
      </c>
      <c r="B69" s="18">
        <v>0.2</v>
      </c>
    </row>
    <row r="70" spans="1:5" ht="32.25" thickBot="1">
      <c r="B70" s="2" t="s">
        <v>37</v>
      </c>
      <c r="C70" s="13"/>
    </row>
    <row r="71" spans="1:5" ht="16.5" thickBot="1">
      <c r="B71" s="3" t="s">
        <v>38</v>
      </c>
      <c r="C71" s="14"/>
    </row>
    <row r="72" spans="1:5" ht="16.5" thickBot="1">
      <c r="B72" s="3" t="s">
        <v>39</v>
      </c>
      <c r="C72" s="14"/>
    </row>
    <row r="73" spans="1:5" ht="16.5" thickBot="1">
      <c r="B73" s="3" t="s">
        <v>40</v>
      </c>
      <c r="C73" s="14"/>
    </row>
    <row r="74" spans="1:5" ht="16.5" thickBot="1">
      <c r="B74" s="3" t="s">
        <v>41</v>
      </c>
      <c r="C74" s="14"/>
    </row>
    <row r="75" spans="1:5" ht="16.5" thickBot="1">
      <c r="B75" s="3" t="s">
        <v>42</v>
      </c>
      <c r="C75" s="14"/>
    </row>
    <row r="76" spans="1:5" ht="32.25" thickBot="1">
      <c r="B76" s="3" t="s">
        <v>43</v>
      </c>
      <c r="C76" s="14"/>
    </row>
    <row r="77" spans="1:5" ht="15.75">
      <c r="B77" s="10"/>
      <c r="C77" s="11"/>
    </row>
    <row r="78" spans="1:5">
      <c r="B78" s="42" t="s">
        <v>53</v>
      </c>
      <c r="C78" s="42"/>
      <c r="D78" s="42"/>
      <c r="E78" s="42"/>
    </row>
    <row r="79" spans="1:5" ht="15.75" thickBot="1"/>
    <row r="80" spans="1:5" ht="16.5" thickBot="1">
      <c r="B80" s="43" t="s">
        <v>45</v>
      </c>
      <c r="C80" s="44"/>
      <c r="D80" s="43" t="s">
        <v>46</v>
      </c>
      <c r="E80" s="45"/>
    </row>
    <row r="81" spans="2:5" ht="16.5" thickBot="1">
      <c r="B81" s="3" t="s">
        <v>49</v>
      </c>
      <c r="C81" s="9" t="s">
        <v>50</v>
      </c>
      <c r="D81" s="15" t="s">
        <v>49</v>
      </c>
      <c r="E81" s="9" t="s">
        <v>50</v>
      </c>
    </row>
    <row r="82" spans="2:5" ht="32.25" thickBot="1">
      <c r="B82" s="3" t="s">
        <v>51</v>
      </c>
      <c r="C82" s="14"/>
      <c r="D82" s="15" t="s">
        <v>54</v>
      </c>
      <c r="E82" s="14"/>
    </row>
    <row r="83" spans="2:5" ht="16.5" thickBot="1">
      <c r="B83" s="3" t="s">
        <v>52</v>
      </c>
      <c r="C83" s="14"/>
      <c r="D83" s="15" t="s">
        <v>55</v>
      </c>
      <c r="E83" s="14"/>
    </row>
    <row r="84" spans="2:5" ht="16.5" thickBot="1">
      <c r="B84" s="46"/>
      <c r="C84" s="47"/>
      <c r="D84" s="15" t="s">
        <v>56</v>
      </c>
      <c r="E84" s="14"/>
    </row>
    <row r="85" spans="2:5" ht="16.5" thickBot="1">
      <c r="B85" s="48"/>
      <c r="C85" s="49"/>
      <c r="D85" s="15" t="s">
        <v>57</v>
      </c>
      <c r="E85" s="14"/>
    </row>
    <row r="86" spans="2:5" ht="16.5" thickBot="1">
      <c r="B86" s="48"/>
      <c r="C86" s="49"/>
      <c r="D86" s="15" t="s">
        <v>0</v>
      </c>
      <c r="E86" s="14"/>
    </row>
    <row r="87" spans="2:5" ht="16.5" thickBot="1">
      <c r="B87" s="50"/>
      <c r="C87" s="51"/>
      <c r="D87" s="15" t="s">
        <v>58</v>
      </c>
      <c r="E87" s="22">
        <f>C88-E86</f>
        <v>0</v>
      </c>
    </row>
    <row r="88" spans="2:5" ht="16.5" thickBot="1">
      <c r="B88" s="3" t="s">
        <v>44</v>
      </c>
      <c r="C88" s="14">
        <f>SUM(C82:C83)</f>
        <v>0</v>
      </c>
      <c r="D88" s="15" t="s">
        <v>44</v>
      </c>
      <c r="E88" s="14">
        <f>E86</f>
        <v>0</v>
      </c>
    </row>
    <row r="89" spans="2:5" ht="15.75" thickBot="1"/>
    <row r="90" spans="2:5" ht="16.5" thickBot="1">
      <c r="D90" s="2" t="s">
        <v>59</v>
      </c>
      <c r="E90" s="16" t="e">
        <f>(E82+E83)/(E84+E85)</f>
        <v>#DIV/0!</v>
      </c>
    </row>
    <row r="91" spans="2:5" ht="15.75" thickBot="1"/>
    <row r="92" spans="2:5" ht="16.5" thickBot="1">
      <c r="D92" s="2" t="s">
        <v>61</v>
      </c>
      <c r="E92" s="16">
        <f>(E84+E85)*G18</f>
        <v>0</v>
      </c>
    </row>
    <row r="93" spans="2:5" ht="16.5" thickBot="1">
      <c r="D93" s="2" t="s">
        <v>60</v>
      </c>
      <c r="E93" s="16">
        <f>E92-(E82+E83)</f>
        <v>0</v>
      </c>
    </row>
    <row r="94" spans="2:5" ht="16.5" thickBot="1">
      <c r="B94" s="43" t="s">
        <v>45</v>
      </c>
      <c r="C94" s="44"/>
      <c r="D94" s="43" t="s">
        <v>46</v>
      </c>
      <c r="E94" s="45"/>
    </row>
    <row r="95" spans="2:5" ht="16.5" thickBot="1">
      <c r="B95" s="3" t="s">
        <v>49</v>
      </c>
      <c r="C95" s="9" t="s">
        <v>50</v>
      </c>
      <c r="D95" s="15" t="s">
        <v>49</v>
      </c>
      <c r="E95" s="15" t="s">
        <v>50</v>
      </c>
    </row>
    <row r="96" spans="2:5" ht="32.25" thickBot="1">
      <c r="B96" s="3" t="s">
        <v>51</v>
      </c>
      <c r="C96" s="14"/>
      <c r="D96" s="15" t="s">
        <v>54</v>
      </c>
      <c r="E96" s="14"/>
    </row>
    <row r="97" spans="2:6" ht="16.5" thickBot="1">
      <c r="B97" s="3" t="s">
        <v>52</v>
      </c>
      <c r="C97" s="14"/>
      <c r="D97" s="15" t="s">
        <v>55</v>
      </c>
      <c r="E97" s="14"/>
    </row>
    <row r="98" spans="2:6" ht="16.5" thickBot="1">
      <c r="B98" s="46"/>
      <c r="C98" s="47"/>
      <c r="D98" s="15" t="s">
        <v>56</v>
      </c>
      <c r="E98" s="14"/>
      <c r="F98" s="41" t="s">
        <v>80</v>
      </c>
    </row>
    <row r="99" spans="2:6" ht="16.149999999999999" customHeight="1" thickBot="1">
      <c r="B99" s="48"/>
      <c r="C99" s="49"/>
      <c r="D99" s="15" t="s">
        <v>57</v>
      </c>
      <c r="E99" s="14"/>
      <c r="F99" s="41"/>
    </row>
    <row r="100" spans="2:6" ht="16.149999999999999" customHeight="1" thickBot="1">
      <c r="B100" s="48"/>
      <c r="C100" s="49"/>
      <c r="D100" s="15" t="s">
        <v>0</v>
      </c>
      <c r="E100" s="14"/>
      <c r="F100" s="41"/>
    </row>
    <row r="101" spans="2:6" ht="16.5" thickBot="1">
      <c r="B101" s="50"/>
      <c r="C101" s="51"/>
      <c r="D101" s="15" t="s">
        <v>58</v>
      </c>
      <c r="E101" s="14">
        <f>C102-E100</f>
        <v>0</v>
      </c>
      <c r="F101" s="41"/>
    </row>
    <row r="102" spans="2:6" ht="16.5" thickBot="1">
      <c r="B102" s="3" t="s">
        <v>44</v>
      </c>
      <c r="C102" s="14">
        <f>SUM(C96:C97)</f>
        <v>0</v>
      </c>
      <c r="D102" s="15" t="s">
        <v>44</v>
      </c>
      <c r="E102" s="14">
        <f>E100+E101</f>
        <v>0</v>
      </c>
      <c r="F102" s="41"/>
    </row>
  </sheetData>
  <mergeCells count="20">
    <mergeCell ref="D80:E80"/>
    <mergeCell ref="B84:C87"/>
    <mergeCell ref="B94:C94"/>
    <mergeCell ref="D94:E94"/>
    <mergeCell ref="F48:F49"/>
    <mergeCell ref="F98:F102"/>
    <mergeCell ref="B2:E2"/>
    <mergeCell ref="B14:E14"/>
    <mergeCell ref="B31:E31"/>
    <mergeCell ref="B41:E41"/>
    <mergeCell ref="B43:C43"/>
    <mergeCell ref="D43:E43"/>
    <mergeCell ref="B98:C101"/>
    <mergeCell ref="B47:C50"/>
    <mergeCell ref="B57:C57"/>
    <mergeCell ref="D57:E57"/>
    <mergeCell ref="B61:C64"/>
    <mergeCell ref="B68:E68"/>
    <mergeCell ref="B78:E78"/>
    <mergeCell ref="B80:C80"/>
  </mergeCells>
  <pageMargins left="0.7" right="0.7" top="0.75" bottom="0.75" header="0.3" footer="0.3"/>
  <legacyDrawing r:id="rId1"/>
  <oleObjects>
    <oleObject progId="Equation.3" shapeId="1026" r:id="rId2"/>
    <oleObject progId="Equation.3" shapeId="102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2015-06-24T23:49:22Z</dcterms:created>
  <dcterms:modified xsi:type="dcterms:W3CDTF">2021-10-29T22:54:17Z</dcterms:modified>
</cp:coreProperties>
</file>